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firstSheet="6" activeTab="13"/>
  </bookViews>
  <sheets>
    <sheet name="培训合格人员名单" sheetId="1" r:id="rId1"/>
    <sheet name="汇总表" sheetId="2" r:id="rId2"/>
    <sheet name="红太阳病人陪护1" sheetId="3" r:id="rId3"/>
    <sheet name="红太阳面包烘焙1" sheetId="4" r:id="rId4"/>
    <sheet name="红太阳病人陪护3" sheetId="14" r:id="rId5"/>
    <sheet name="华之星母婴护理1" sheetId="6" r:id="rId6"/>
    <sheet name="华之星办公软件1" sheetId="5" r:id="rId7"/>
    <sheet name="华之星办公软件2" sheetId="7" r:id="rId8"/>
    <sheet name="华之星办公软件3" sheetId="8" r:id="rId9"/>
    <sheet name="华之星办公软件4" sheetId="9" r:id="rId10"/>
    <sheet name="华之星电子商务师1" sheetId="13" r:id="rId11"/>
    <sheet name="惠通办公软件1" sheetId="10" r:id="rId12"/>
    <sheet name="惠通病人陪护1" sheetId="11" r:id="rId13"/>
    <sheet name="惠通母婴护理2" sheetId="12" r:id="rId14"/>
  </sheets>
  <definedNames>
    <definedName name="_xlnm._FilterDatabase" localSheetId="0" hidden="1">培训合格人员名单!$A$2:$I$257</definedName>
    <definedName name="_xlnm._FilterDatabase" localSheetId="12" hidden="1">惠通病人陪护1!$A$2:$H$28</definedName>
    <definedName name="_xlnm._FilterDatabase" localSheetId="2" hidden="1">红太阳病人陪护1!$A$2:$I$32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<sst xmlns="http://schemas.openxmlformats.org/spreadsheetml/2006/main" count="2753" uniqueCount="590">
  <si>
    <t>2026年第一批职业技能培训补贴合格人员名单</t>
  </si>
  <si>
    <t>序号</t>
  </si>
  <si>
    <t>姓名</t>
  </si>
  <si>
    <t>性别</t>
  </si>
  <si>
    <t>人员类别</t>
  </si>
  <si>
    <t>出勤天数</t>
  </si>
  <si>
    <t>培训补贴金额</t>
  </si>
  <si>
    <t>证书类型</t>
  </si>
  <si>
    <t>班期</t>
  </si>
  <si>
    <t>备注</t>
  </si>
  <si>
    <t>杨术梅</t>
  </si>
  <si>
    <t>女</t>
  </si>
  <si>
    <t>城镇登记失业人员</t>
  </si>
  <si>
    <t>培训合格证</t>
  </si>
  <si>
    <t>红太阳病人陪护1</t>
  </si>
  <si>
    <t>武春艳</t>
  </si>
  <si>
    <t>万春红</t>
  </si>
  <si>
    <t>朱凤霜</t>
  </si>
  <si>
    <t>于海燕</t>
  </si>
  <si>
    <t>农村转移就业劳动者</t>
  </si>
  <si>
    <t>梁士成</t>
  </si>
  <si>
    <t>男</t>
  </si>
  <si>
    <t>王景英</t>
  </si>
  <si>
    <t>张海臣</t>
  </si>
  <si>
    <t>王素利</t>
  </si>
  <si>
    <t>孙虎</t>
  </si>
  <si>
    <t>袁中新</t>
  </si>
  <si>
    <t>丁振江</t>
  </si>
  <si>
    <t>刘丽丽</t>
  </si>
  <si>
    <t>杨红玲</t>
  </si>
  <si>
    <t>宋海波</t>
  </si>
  <si>
    <t>张文兰</t>
  </si>
  <si>
    <t>张长立</t>
  </si>
  <si>
    <t>刘俊起</t>
  </si>
  <si>
    <t>田小娟</t>
  </si>
  <si>
    <t>张殿云</t>
  </si>
  <si>
    <t>高丽华</t>
  </si>
  <si>
    <t>张伟娟</t>
  </si>
  <si>
    <t>张明</t>
  </si>
  <si>
    <t>张珊珊</t>
  </si>
  <si>
    <t>贾桂梅</t>
  </si>
  <si>
    <t>韩殿光</t>
  </si>
  <si>
    <t>韩殿龙</t>
  </si>
  <si>
    <t>刘亚芹</t>
  </si>
  <si>
    <t>刘占英</t>
  </si>
  <si>
    <t>红太阳面包烘焙1</t>
  </si>
  <si>
    <t>张学芹</t>
  </si>
  <si>
    <t>孙艳玲</t>
  </si>
  <si>
    <t>李莉华</t>
  </si>
  <si>
    <t>张秀艳</t>
  </si>
  <si>
    <t>吴晓海</t>
  </si>
  <si>
    <t>孟瑞红</t>
  </si>
  <si>
    <t>董玉莹</t>
  </si>
  <si>
    <t>刘凤娇</t>
  </si>
  <si>
    <t>张海梅</t>
  </si>
  <si>
    <t>范玉丽</t>
  </si>
  <si>
    <t>刘占民</t>
  </si>
  <si>
    <t>红太阳病人陪护3</t>
  </si>
  <si>
    <t>张海波</t>
  </si>
  <si>
    <t>朱洪梅</t>
  </si>
  <si>
    <t>赵万臣</t>
  </si>
  <si>
    <t>程玉东</t>
  </si>
  <si>
    <t>高硕</t>
  </si>
  <si>
    <t>张利华</t>
  </si>
  <si>
    <t>王春艳</t>
  </si>
  <si>
    <t>李丛明</t>
  </si>
  <si>
    <t>王晓辉</t>
  </si>
  <si>
    <t>赵淑珍</t>
  </si>
  <si>
    <t>华之星母婴护理1</t>
  </si>
  <si>
    <t>李淑丽</t>
  </si>
  <si>
    <t>刘广云</t>
  </si>
  <si>
    <t>王海丽</t>
  </si>
  <si>
    <t>李永芝</t>
  </si>
  <si>
    <t>王占丽</t>
  </si>
  <si>
    <t>李金艳</t>
  </si>
  <si>
    <t>李方兵</t>
  </si>
  <si>
    <t>王灵敏</t>
  </si>
  <si>
    <t>张海燕</t>
  </si>
  <si>
    <t>高金华</t>
  </si>
  <si>
    <t>华之星办公软件1</t>
  </si>
  <si>
    <t>刘洪利</t>
  </si>
  <si>
    <t>朱素冬</t>
  </si>
  <si>
    <t>徐志艳</t>
  </si>
  <si>
    <t>高淑艳</t>
  </si>
  <si>
    <t>庞采匣</t>
  </si>
  <si>
    <t>肖丽华</t>
  </si>
  <si>
    <t>张树节</t>
  </si>
  <si>
    <t>刘洋</t>
  </si>
  <si>
    <t>张海花</t>
  </si>
  <si>
    <t>裴翠英</t>
  </si>
  <si>
    <t>郝伯远</t>
  </si>
  <si>
    <t>梁佳华</t>
  </si>
  <si>
    <t>王秀红</t>
  </si>
  <si>
    <t>郭翠华</t>
  </si>
  <si>
    <t>华之星办公软件2</t>
  </si>
  <si>
    <t>成亚华</t>
  </si>
  <si>
    <t>张秀杰</t>
  </si>
  <si>
    <t>班志红</t>
  </si>
  <si>
    <t>陈庆梅</t>
  </si>
  <si>
    <t>张艳红</t>
  </si>
  <si>
    <t>李建</t>
  </si>
  <si>
    <t>李艳红</t>
  </si>
  <si>
    <t>田秀梅</t>
  </si>
  <si>
    <t>张丽艳</t>
  </si>
  <si>
    <t>尹洪玲</t>
  </si>
  <si>
    <t>王守红</t>
  </si>
  <si>
    <t>陈树分</t>
  </si>
  <si>
    <t>宋宏杰</t>
  </si>
  <si>
    <t>边丽丽</t>
  </si>
  <si>
    <t>康敏娟</t>
  </si>
  <si>
    <t>赵娜</t>
  </si>
  <si>
    <t>王晓娟</t>
  </si>
  <si>
    <t>张海英</t>
  </si>
  <si>
    <t>李宏蕊</t>
  </si>
  <si>
    <t>张军梅</t>
  </si>
  <si>
    <t>刘广玲</t>
  </si>
  <si>
    <t>李兆杰</t>
  </si>
  <si>
    <t>李丽辉</t>
  </si>
  <si>
    <t>刘晓艳</t>
  </si>
  <si>
    <t>张艳君</t>
  </si>
  <si>
    <t>谭丽红</t>
  </si>
  <si>
    <t>韩洪英</t>
  </si>
  <si>
    <t>计江会</t>
  </si>
  <si>
    <t>林长学</t>
  </si>
  <si>
    <t>杨海英</t>
  </si>
  <si>
    <t>崔雨丽</t>
  </si>
  <si>
    <t>郭亚荣</t>
  </si>
  <si>
    <t>郑淑英</t>
  </si>
  <si>
    <t>李明元</t>
  </si>
  <si>
    <t>梁晓芳</t>
  </si>
  <si>
    <t>包士惠</t>
  </si>
  <si>
    <t>马海兰</t>
  </si>
  <si>
    <t>赵占华</t>
  </si>
  <si>
    <t>王秀茹</t>
  </si>
  <si>
    <t>李彦平</t>
  </si>
  <si>
    <t>华之星办公软件3</t>
  </si>
  <si>
    <t>吕春波</t>
  </si>
  <si>
    <t>姜晓云</t>
  </si>
  <si>
    <t>张春梅</t>
  </si>
  <si>
    <t>段小飞</t>
  </si>
  <si>
    <t>郑楠</t>
  </si>
  <si>
    <t>李韦华</t>
  </si>
  <si>
    <t>韩爱苹</t>
  </si>
  <si>
    <t>徐晓娟</t>
  </si>
  <si>
    <t>司云</t>
  </si>
  <si>
    <t>肖海艳</t>
  </si>
  <si>
    <t>马文华</t>
  </si>
  <si>
    <t>张秀丽</t>
  </si>
  <si>
    <t>端学艳</t>
  </si>
  <si>
    <t>刘素英</t>
  </si>
  <si>
    <t>彭利明</t>
  </si>
  <si>
    <t>刘志君</t>
  </si>
  <si>
    <t>李海杰</t>
  </si>
  <si>
    <t>徐海艳</t>
  </si>
  <si>
    <t>隋凤宏</t>
  </si>
  <si>
    <t>王跃娟</t>
  </si>
  <si>
    <t>冯富东</t>
  </si>
  <si>
    <t>陈素燕</t>
  </si>
  <si>
    <t>李洪梅</t>
  </si>
  <si>
    <t>刘晓凤</t>
  </si>
  <si>
    <t>李春连</t>
  </si>
  <si>
    <t>张海春</t>
  </si>
  <si>
    <t>王晓红</t>
  </si>
  <si>
    <t>鲍海荣</t>
  </si>
  <si>
    <t>宫亚洲</t>
  </si>
  <si>
    <t>王雪艳</t>
  </si>
  <si>
    <t>姜乃玲</t>
  </si>
  <si>
    <t>张立新</t>
  </si>
  <si>
    <t>时亚娟</t>
  </si>
  <si>
    <t>丁秀娟</t>
  </si>
  <si>
    <t>李冬一</t>
  </si>
  <si>
    <t>李利华</t>
  </si>
  <si>
    <t>陈海英</t>
  </si>
  <si>
    <t>王姝涵</t>
  </si>
  <si>
    <t>张春华</t>
  </si>
  <si>
    <t>王春英</t>
  </si>
  <si>
    <t>姜淑英</t>
  </si>
  <si>
    <t>华之星办公软件4</t>
  </si>
  <si>
    <t>张艳艳</t>
  </si>
  <si>
    <t>朱小元</t>
  </si>
  <si>
    <t>李仁红</t>
  </si>
  <si>
    <t>宫莹莹</t>
  </si>
  <si>
    <t>赵艳华</t>
  </si>
  <si>
    <t>杜晓利</t>
  </si>
  <si>
    <t>刘亚芳</t>
  </si>
  <si>
    <t>梁海玲</t>
  </si>
  <si>
    <t>刘亚平</t>
  </si>
  <si>
    <t>翟珮媃</t>
  </si>
  <si>
    <t>李文雨</t>
  </si>
  <si>
    <t>邱金岭</t>
  </si>
  <si>
    <t>王虹云</t>
  </si>
  <si>
    <t>刘红梅</t>
  </si>
  <si>
    <t>胡继香</t>
  </si>
  <si>
    <t>赵亨达</t>
  </si>
  <si>
    <t>赵文清</t>
  </si>
  <si>
    <t>李新月</t>
  </si>
  <si>
    <t>康美冉</t>
  </si>
  <si>
    <t>王涛</t>
  </si>
  <si>
    <t>李娜</t>
  </si>
  <si>
    <t>王露</t>
  </si>
  <si>
    <t>刘丽</t>
  </si>
  <si>
    <t>李淑娟</t>
  </si>
  <si>
    <t>刘志军</t>
  </si>
  <si>
    <t>颜培玲</t>
  </si>
  <si>
    <t>任艺璇</t>
  </si>
  <si>
    <t>杨俊平</t>
  </si>
  <si>
    <t>李佳新</t>
  </si>
  <si>
    <t>姜新玮</t>
  </si>
  <si>
    <t>孟祥静</t>
  </si>
  <si>
    <t>金伟双</t>
  </si>
  <si>
    <t>郭利红</t>
  </si>
  <si>
    <t>宋艳红</t>
  </si>
  <si>
    <t>刘凤云</t>
  </si>
  <si>
    <t>冯利梅</t>
  </si>
  <si>
    <t>王金凤</t>
  </si>
  <si>
    <t>张冬梅</t>
  </si>
  <si>
    <t>董新丽</t>
  </si>
  <si>
    <t>张海立</t>
  </si>
  <si>
    <t>张秀春</t>
  </si>
  <si>
    <t>李丽娟</t>
  </si>
  <si>
    <t>华之星电子商务师1</t>
  </si>
  <si>
    <t>王明月</t>
  </si>
  <si>
    <t>吕春兰</t>
  </si>
  <si>
    <t>耿小玲</t>
  </si>
  <si>
    <t>孙亚娟</t>
  </si>
  <si>
    <t>王雅楠</t>
  </si>
  <si>
    <t>王海艳</t>
  </si>
  <si>
    <t>王峥</t>
  </si>
  <si>
    <t>纪银燕</t>
  </si>
  <si>
    <t>陈佳宁</t>
  </si>
  <si>
    <t>郭宏宇</t>
  </si>
  <si>
    <t>王艳侠</t>
  </si>
  <si>
    <t>刘海坤</t>
  </si>
  <si>
    <t>刘显亮</t>
  </si>
  <si>
    <t>张丽娟</t>
  </si>
  <si>
    <t>杨晓梅</t>
  </si>
  <si>
    <t>赵术丽</t>
  </si>
  <si>
    <t>李宇静</t>
  </si>
  <si>
    <t>王立卫</t>
  </si>
  <si>
    <t>惠通办公软件1</t>
  </si>
  <si>
    <t>罗艳方</t>
  </si>
  <si>
    <t>秦树梅</t>
  </si>
  <si>
    <t>张金枝</t>
  </si>
  <si>
    <t>崔洪丽</t>
  </si>
  <si>
    <t>柳晓艳</t>
  </si>
  <si>
    <t>惠通病人陪护1</t>
  </si>
  <si>
    <t>刘亚辉</t>
  </si>
  <si>
    <t>卢晓丽</t>
  </si>
  <si>
    <t>卢国晖</t>
  </si>
  <si>
    <t>尹冬梅</t>
  </si>
  <si>
    <t>刘亚华</t>
  </si>
  <si>
    <t>江海</t>
  </si>
  <si>
    <t>周春凤</t>
  </si>
  <si>
    <t>冯春玲</t>
  </si>
  <si>
    <t>李万霞</t>
  </si>
  <si>
    <t>钟凤贵</t>
  </si>
  <si>
    <t>陆春英</t>
  </si>
  <si>
    <t>赵树兵</t>
  </si>
  <si>
    <t>郭洪民</t>
  </si>
  <si>
    <t>郭艳英</t>
  </si>
  <si>
    <t>边红艳</t>
  </si>
  <si>
    <t>李广</t>
  </si>
  <si>
    <t>王树艳</t>
  </si>
  <si>
    <t>杨旭</t>
  </si>
  <si>
    <t>兰亚辉</t>
  </si>
  <si>
    <t>白丽艳</t>
  </si>
  <si>
    <t>万永波</t>
  </si>
  <si>
    <t>徐艳秋</t>
  </si>
  <si>
    <t>周玉萍</t>
  </si>
  <si>
    <t>赵晓东</t>
  </si>
  <si>
    <t>李晓苹</t>
  </si>
  <si>
    <t>惠通母婴护理2</t>
  </si>
  <si>
    <t>张卫红</t>
  </si>
  <si>
    <t>腾小华</t>
  </si>
  <si>
    <t>郭秀荣</t>
  </si>
  <si>
    <t>田井红</t>
  </si>
  <si>
    <t>刘福顺</t>
  </si>
  <si>
    <t>卢亚华</t>
  </si>
  <si>
    <t>王海琴</t>
  </si>
  <si>
    <t>敖汉旗2026年第一批职业技能培训补贴情况汇总表</t>
  </si>
  <si>
    <t>培训机构</t>
  </si>
  <si>
    <t>培训班期</t>
  </si>
  <si>
    <t>开结班日期</t>
  </si>
  <si>
    <t>培训类别</t>
  </si>
  <si>
    <t>合格人数</t>
  </si>
  <si>
    <t>培训补贴</t>
  </si>
  <si>
    <t>鉴定补贴</t>
  </si>
  <si>
    <t>标准</t>
  </si>
  <si>
    <t>按此标准实际培训人数</t>
  </si>
  <si>
    <t>按此标准实际培训人次</t>
  </si>
  <si>
    <t>超出课时补贴标准</t>
  </si>
  <si>
    <t>按此标准补贴人次</t>
  </si>
  <si>
    <t>上浮比例</t>
  </si>
  <si>
    <t>合计
（元）</t>
  </si>
  <si>
    <t>总计</t>
  </si>
  <si>
    <t>补贴人数</t>
  </si>
  <si>
    <t>补贴标准</t>
  </si>
  <si>
    <t>红太阳</t>
  </si>
  <si>
    <t>病人陪护1</t>
  </si>
  <si>
    <t>2026.01.09-2026.01.18</t>
  </si>
  <si>
    <t>C类</t>
  </si>
  <si>
    <t>600元/人（7天）</t>
  </si>
  <si>
    <t>1000元/人（240课时）</t>
  </si>
  <si>
    <t>面包烘焙1</t>
  </si>
  <si>
    <t>病人陪护3</t>
  </si>
  <si>
    <t>2026.01.26-2026.02.04</t>
  </si>
  <si>
    <t>华之星</t>
  </si>
  <si>
    <t>母婴护理1</t>
  </si>
  <si>
    <t>2026.01.14-2026.01.23</t>
  </si>
  <si>
    <t>办公软件1</t>
  </si>
  <si>
    <t>2026.01.09-2026.01.20</t>
  </si>
  <si>
    <t>办公软件2</t>
  </si>
  <si>
    <t>2026.01.28-2026.01.30</t>
  </si>
  <si>
    <t>办公软件3</t>
  </si>
  <si>
    <t>办公软件4</t>
  </si>
  <si>
    <t>电子商务师1</t>
  </si>
  <si>
    <t>惠通</t>
  </si>
  <si>
    <t>2026.01.12-2026.01.21</t>
  </si>
  <si>
    <t>母婴护理2</t>
  </si>
  <si>
    <t>2026.01.23-2026.02.02</t>
  </si>
  <si>
    <t>2026年红太阳病人陪护1期班补贴申请明细表</t>
  </si>
  <si>
    <t>身份证号</t>
  </si>
  <si>
    <t>参训课时</t>
  </si>
  <si>
    <t>15043019780715****</t>
  </si>
  <si>
    <t>培训合格证书</t>
  </si>
  <si>
    <t>15043019771218****</t>
  </si>
  <si>
    <t>15043019810517****</t>
  </si>
  <si>
    <t>15043019900819****</t>
  </si>
  <si>
    <t>15043019870823****</t>
  </si>
  <si>
    <t>15043019890610****</t>
  </si>
  <si>
    <t>15043019850113****</t>
  </si>
  <si>
    <t>15043019720304****</t>
  </si>
  <si>
    <t>15043019851023****</t>
  </si>
  <si>
    <t>15043019770128****</t>
  </si>
  <si>
    <t>15043019790825****</t>
  </si>
  <si>
    <t>21132219800915****</t>
  </si>
  <si>
    <t>15043019831225****</t>
  </si>
  <si>
    <t>15043019760602****</t>
  </si>
  <si>
    <t>15043019831005****</t>
  </si>
  <si>
    <t>15043019780323****</t>
  </si>
  <si>
    <t>15043019720401****</t>
  </si>
  <si>
    <t>15043019801122****</t>
  </si>
  <si>
    <t>15043019790211****</t>
  </si>
  <si>
    <t>15043019800719****</t>
  </si>
  <si>
    <t>15043019771109****</t>
  </si>
  <si>
    <t>15043019891011****</t>
  </si>
  <si>
    <t>15210319851008****</t>
  </si>
  <si>
    <t>15043019900325****</t>
  </si>
  <si>
    <t>15043019820101****</t>
  </si>
  <si>
    <t>15043019770622****</t>
  </si>
  <si>
    <t>15043019700419****</t>
  </si>
  <si>
    <t>15043019831019****</t>
  </si>
  <si>
    <t>合计</t>
  </si>
  <si>
    <t>2026年红太阳面包烘焙1期班补贴申请明细表</t>
  </si>
  <si>
    <t>15043019820815****</t>
  </si>
  <si>
    <t>15043019871219****</t>
  </si>
  <si>
    <t>15043019880507****</t>
  </si>
  <si>
    <t>15043019870612****</t>
  </si>
  <si>
    <t>15043019801111****</t>
  </si>
  <si>
    <t>15232719781022****</t>
  </si>
  <si>
    <t>41272419790914****</t>
  </si>
  <si>
    <t>15232619930326****</t>
  </si>
  <si>
    <t>15043019870711****</t>
  </si>
  <si>
    <t>15043019820610****</t>
  </si>
  <si>
    <t>15043019910617****</t>
  </si>
  <si>
    <t>2026年红太阳病人陪护3期班补贴申请明细表</t>
  </si>
  <si>
    <t>15043019750313****</t>
  </si>
  <si>
    <t>15043019830629****</t>
  </si>
  <si>
    <t>15043019811002****</t>
  </si>
  <si>
    <t>15043019690816****</t>
  </si>
  <si>
    <t>15043019701203****</t>
  </si>
  <si>
    <t>15043019870619****</t>
  </si>
  <si>
    <t>15043019830129****</t>
  </si>
  <si>
    <t>15043019841110****</t>
  </si>
  <si>
    <t>15043019740709****</t>
  </si>
  <si>
    <t>15043019860625****</t>
  </si>
  <si>
    <t>2026年华之星母婴护理1期班补贴申请明细表</t>
  </si>
  <si>
    <t>15043019831110****</t>
  </si>
  <si>
    <t>15043019870908****</t>
  </si>
  <si>
    <t>15043019811129****</t>
  </si>
  <si>
    <t>15043019830114****</t>
  </si>
  <si>
    <t>21092119810921****</t>
  </si>
  <si>
    <t>15043019860502****</t>
  </si>
  <si>
    <t>15043019831028****</t>
  </si>
  <si>
    <t>15043019880503****</t>
  </si>
  <si>
    <t>15040419880521****</t>
  </si>
  <si>
    <t>15043019790919****</t>
  </si>
  <si>
    <t>2026年华之星办公软件1期班补贴申请明细表</t>
  </si>
  <si>
    <t>15043019840329****</t>
  </si>
  <si>
    <t>15043019810717****</t>
  </si>
  <si>
    <t>15043019851007****</t>
  </si>
  <si>
    <t>15043019990827****</t>
  </si>
  <si>
    <t>15043019860404****</t>
  </si>
  <si>
    <t>15043019881108****</t>
  </si>
  <si>
    <t>15043019950923****</t>
  </si>
  <si>
    <t>15043019830824****</t>
  </si>
  <si>
    <t>15043020030723****</t>
  </si>
  <si>
    <t>15043019830514****</t>
  </si>
  <si>
    <t>15043019800203****</t>
  </si>
  <si>
    <t>15043020051124****</t>
  </si>
  <si>
    <t>15042319890321****</t>
  </si>
  <si>
    <t>15043019810429****</t>
  </si>
  <si>
    <t>2026年华之星办公软件2期班补贴申请明细表</t>
  </si>
  <si>
    <t>15232619840110****</t>
  </si>
  <si>
    <t>15043019800817****</t>
  </si>
  <si>
    <t>15043019790917****</t>
  </si>
  <si>
    <t>15043019790708****</t>
  </si>
  <si>
    <t>15043019901109****</t>
  </si>
  <si>
    <t>15043019840315****</t>
  </si>
  <si>
    <t>15043019830717****</t>
  </si>
  <si>
    <t>15043019811019****</t>
  </si>
  <si>
    <t>15043019831001****</t>
  </si>
  <si>
    <t>15043019820503****</t>
  </si>
  <si>
    <t>15043019820410****</t>
  </si>
  <si>
    <t>15043019810417****</t>
  </si>
  <si>
    <t>1504301984081****</t>
  </si>
  <si>
    <t>15043019790913****</t>
  </si>
  <si>
    <t>1504301981050****87</t>
  </si>
  <si>
    <t>1504301979091****X</t>
  </si>
  <si>
    <t>2109211984071****4</t>
  </si>
  <si>
    <t>150430197908031****</t>
  </si>
  <si>
    <t>150430197812263****2</t>
  </si>
  <si>
    <t>150430198308130***</t>
  </si>
  <si>
    <t>150430197912130***</t>
  </si>
  <si>
    <t>15043019830111***1</t>
  </si>
  <si>
    <t>1504301984011***6X</t>
  </si>
  <si>
    <t>150430198410160***</t>
  </si>
  <si>
    <t>150430198009082***</t>
  </si>
  <si>
    <t>150430197902190***</t>
  </si>
  <si>
    <t>150430197812052***</t>
  </si>
  <si>
    <t>150430197803053***3</t>
  </si>
  <si>
    <t>150430198308090***</t>
  </si>
  <si>
    <t>150402197510041***</t>
  </si>
  <si>
    <t>150430198508030***</t>
  </si>
  <si>
    <t>150430198512052***</t>
  </si>
  <si>
    <t>150430198105132***</t>
  </si>
  <si>
    <t>150430198010150***</t>
  </si>
  <si>
    <t>150430198312140***</t>
  </si>
  <si>
    <t>150430198412043***</t>
  </si>
  <si>
    <t>211322198212115***</t>
  </si>
  <si>
    <t>150430198108160***</t>
  </si>
  <si>
    <t>152326198409265***</t>
  </si>
  <si>
    <t>150430198102282***</t>
  </si>
  <si>
    <t>150430197903201***</t>
  </si>
  <si>
    <t>2026年华之星办公软件3期班补贴申请明细表</t>
  </si>
  <si>
    <t>150430197910071***</t>
  </si>
  <si>
    <t>150430198102081***</t>
  </si>
  <si>
    <t>150430198311161***</t>
  </si>
  <si>
    <t>150430198302271***</t>
  </si>
  <si>
    <t>150430197911210***</t>
  </si>
  <si>
    <t>150430198104180***</t>
  </si>
  <si>
    <t>150430198411163***</t>
  </si>
  <si>
    <t>412825198210234***</t>
  </si>
  <si>
    <t>150430198208203***</t>
  </si>
  <si>
    <t>150430197910270***</t>
  </si>
  <si>
    <t>230231197808243***</t>
  </si>
  <si>
    <t>150430198511143***</t>
  </si>
  <si>
    <t>150430198305041***</t>
  </si>
  <si>
    <t>150430198007163***</t>
  </si>
  <si>
    <t>15043019820126***1</t>
  </si>
  <si>
    <t>150430197912011***</t>
  </si>
  <si>
    <t>150430198409191***</t>
  </si>
  <si>
    <t>150430198201161***</t>
  </si>
  <si>
    <t>150404198510145***</t>
  </si>
  <si>
    <t>150430198010111***</t>
  </si>
  <si>
    <t>150430198512074***</t>
  </si>
  <si>
    <t>150430197902012***</t>
  </si>
  <si>
    <t>150430196909300***</t>
  </si>
  <si>
    <t>150430198501073***</t>
  </si>
  <si>
    <t>150430198112190***</t>
  </si>
  <si>
    <t>150430198009151***</t>
  </si>
  <si>
    <t>15043019810919***0</t>
  </si>
  <si>
    <t>15043019800612***X</t>
  </si>
  <si>
    <t>15042619851023***X</t>
  </si>
  <si>
    <t>150430198011194***</t>
  </si>
  <si>
    <t>150430197001032***</t>
  </si>
  <si>
    <t>15043019780717***X</t>
  </si>
  <si>
    <t>150430198211131***</t>
  </si>
  <si>
    <t>150430197809130***</t>
  </si>
  <si>
    <t>150430198510281***</t>
  </si>
  <si>
    <t>150430197908272***</t>
  </si>
  <si>
    <t>150430198512250***</t>
  </si>
  <si>
    <t>150430197903252***</t>
  </si>
  <si>
    <t>15043019810226***0</t>
  </si>
  <si>
    <t>150430198204061***</t>
  </si>
  <si>
    <t>150430197910061***</t>
  </si>
  <si>
    <t>150430198201072***</t>
  </si>
  <si>
    <t>2026年华之星办公软件4期班补贴申请明细表</t>
  </si>
  <si>
    <t>150430198305043***</t>
  </si>
  <si>
    <t>150425198412270***</t>
  </si>
  <si>
    <t>360321198407171***</t>
  </si>
  <si>
    <t>150430198208133***</t>
  </si>
  <si>
    <t>150430198008051***</t>
  </si>
  <si>
    <t>150430197911120***</t>
  </si>
  <si>
    <t>150430197906162***</t>
  </si>
  <si>
    <t>411122198105200***</t>
  </si>
  <si>
    <t>150430198002280***</t>
  </si>
  <si>
    <t>150430198403213***</t>
  </si>
  <si>
    <t>150430199610102***</t>
  </si>
  <si>
    <t>150430199902180***</t>
  </si>
  <si>
    <t>150430200011241***</t>
  </si>
  <si>
    <t>15043020010401***</t>
  </si>
  <si>
    <t>210782199509051***</t>
  </si>
  <si>
    <t>152326198806126***</t>
  </si>
  <si>
    <t>150426200007080***</t>
  </si>
  <si>
    <t>150430199809070***</t>
  </si>
  <si>
    <t>150430200101011***</t>
  </si>
  <si>
    <t>150430199807070***</t>
  </si>
  <si>
    <t>150430199802282***</t>
  </si>
  <si>
    <t>150430200107181***</t>
  </si>
  <si>
    <t>150430200007222***</t>
  </si>
  <si>
    <t>150430199611051***</t>
  </si>
  <si>
    <t>211322198308256***</t>
  </si>
  <si>
    <t>150430197110010***</t>
  </si>
  <si>
    <t>150430198908230***</t>
  </si>
  <si>
    <t>150430200102250***</t>
  </si>
  <si>
    <t>150430199807180***</t>
  </si>
  <si>
    <t>150430200010100***</t>
  </si>
  <si>
    <t>150430199912133***</t>
  </si>
  <si>
    <t>150430198505300***</t>
  </si>
  <si>
    <t>150430198512292***</t>
  </si>
  <si>
    <t>150430198109010***</t>
  </si>
  <si>
    <t>150430198109180***</t>
  </si>
  <si>
    <t>150430198209021***</t>
  </si>
  <si>
    <t>150430198312232***</t>
  </si>
  <si>
    <t>150430198506172***</t>
  </si>
  <si>
    <t>150430198008142***</t>
  </si>
  <si>
    <t>150102197911242***</t>
  </si>
  <si>
    <t>15043019801228***</t>
  </si>
  <si>
    <t>150430197901270***</t>
  </si>
  <si>
    <t>2026年华之星电子商务师1期班补贴申请明细表</t>
  </si>
  <si>
    <t>150430198607010***</t>
  </si>
  <si>
    <t>150430199207130***</t>
  </si>
  <si>
    <t>150426198907183***</t>
  </si>
  <si>
    <t>150430198502280***</t>
  </si>
  <si>
    <t>150430199612232***</t>
  </si>
  <si>
    <t>150430199105083***</t>
  </si>
  <si>
    <t>150221198312200***</t>
  </si>
  <si>
    <t>150430198402110***</t>
  </si>
  <si>
    <t>150430199711111***</t>
  </si>
  <si>
    <t>150430200012250***</t>
  </si>
  <si>
    <t>150430199007220***</t>
  </si>
  <si>
    <t>150430198810111***</t>
  </si>
  <si>
    <t>150430198109133***</t>
  </si>
  <si>
    <t>150430199005212***</t>
  </si>
  <si>
    <t>150429198303125***</t>
  </si>
  <si>
    <t>150430198312053***</t>
  </si>
  <si>
    <t>150430199105120***</t>
  </si>
  <si>
    <t>150430199911080***</t>
  </si>
  <si>
    <t>2026年惠通办公软件1期班补贴申请明细表</t>
  </si>
  <si>
    <t>150430198302212***</t>
  </si>
  <si>
    <t>150430199212101***</t>
  </si>
  <si>
    <t>150430197704021***</t>
  </si>
  <si>
    <t>150430199105072***</t>
  </si>
  <si>
    <t>150430198802162***</t>
  </si>
  <si>
    <t>2026年惠通病人陪护1期班补贴申请明细表</t>
  </si>
  <si>
    <t>150430198610034***</t>
  </si>
  <si>
    <t>150430197810163***</t>
  </si>
  <si>
    <t>150430198006231***</t>
  </si>
  <si>
    <t>150430197212073***</t>
  </si>
  <si>
    <t>150430198012241***</t>
  </si>
  <si>
    <t>150430198109052***</t>
  </si>
  <si>
    <t>150430197106233***</t>
  </si>
  <si>
    <t>150430199002054***</t>
  </si>
  <si>
    <t>422802197703303***</t>
  </si>
  <si>
    <t>150430197701093***</t>
  </si>
  <si>
    <t>150430197312163***</t>
  </si>
  <si>
    <t>150430197608062***</t>
  </si>
  <si>
    <t>150430196709280***</t>
  </si>
  <si>
    <t>150430197408283***</t>
  </si>
  <si>
    <t>150430198010080***</t>
  </si>
  <si>
    <t>150430198212120***</t>
  </si>
  <si>
    <t>150430197408073***</t>
  </si>
  <si>
    <t>150430198208261***</t>
  </si>
  <si>
    <t>150430196504081***</t>
  </si>
  <si>
    <t>150430198403123***</t>
  </si>
  <si>
    <t>150430198904110***</t>
  </si>
  <si>
    <t>150430197608013***</t>
  </si>
  <si>
    <t>150430198904013***</t>
  </si>
  <si>
    <t>150430198608271***</t>
  </si>
  <si>
    <t>150430198811072***</t>
  </si>
  <si>
    <t>2026年惠通母婴护理2期班补贴申请明细表</t>
  </si>
  <si>
    <t>150430197710122***</t>
  </si>
  <si>
    <t>150430197604040***</t>
  </si>
  <si>
    <t>150430197805112***</t>
  </si>
  <si>
    <t>150430199209263***</t>
  </si>
  <si>
    <t>150430197606013***</t>
  </si>
  <si>
    <t>211321198909207***</t>
  </si>
  <si>
    <t>150430198103110***</t>
  </si>
  <si>
    <t>150430198403290***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</si>
</sst>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theme="1"/>
      <name val="仿宋"/>
      <charset val="134"/>
    </font>
    <font>
      <b/>
      <sz val="14"/>
      <name val="仿宋"/>
      <charset val="134"/>
    </font>
    <font>
      <b/>
      <sz val="12"/>
      <color theme="1"/>
      <name val="仿宋"/>
      <charset val="134"/>
    </font>
    <font>
      <b/>
      <sz val="12"/>
      <name val="仿宋"/>
      <charset val="134"/>
    </font>
    <font>
      <sz val="10"/>
      <color rgb="FF000000"/>
      <name val="宋体"/>
      <charset val="134"/>
    </font>
    <font>
      <sz val="11"/>
      <color rgb="FFFF0000"/>
      <name val="宋体"/>
      <charset val="134"/>
      <scheme val="minor"/>
    </font>
    <font>
      <b/>
      <sz val="22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0" fillId="5" borderId="13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8" fillId="0" borderId="14">
      <alignment vertical="center"/>
    </xf>
    <xf numFmtId="0" fontId="19" fillId="0" borderId="14">
      <alignment vertical="center"/>
    </xf>
    <xf numFmtId="0" fontId="20" fillId="0" borderId="15">
      <alignment vertical="center"/>
    </xf>
    <xf numFmtId="0" fontId="20" fillId="0" borderId="0">
      <alignment vertical="center"/>
    </xf>
    <xf numFmtId="0" fontId="21" fillId="6" borderId="16">
      <alignment vertical="center"/>
    </xf>
    <xf numFmtId="0" fontId="22" fillId="7" borderId="17">
      <alignment vertical="center"/>
    </xf>
    <xf numFmtId="0" fontId="23" fillId="7" borderId="16">
      <alignment vertical="center"/>
    </xf>
    <xf numFmtId="0" fontId="24" fillId="8" borderId="18">
      <alignment vertical="center"/>
    </xf>
    <xf numFmtId="0" fontId="25" fillId="0" borderId="19">
      <alignment vertical="center"/>
    </xf>
    <xf numFmtId="0" fontId="26" fillId="0" borderId="20">
      <alignment vertical="center"/>
    </xf>
    <xf numFmtId="0" fontId="27" fillId="9" borderId="0">
      <alignment vertical="center"/>
    </xf>
    <xf numFmtId="0" fontId="28" fillId="10" borderId="0">
      <alignment vertical="center"/>
    </xf>
    <xf numFmtId="0" fontId="29" fillId="11" borderId="0">
      <alignment vertical="center"/>
    </xf>
    <xf numFmtId="0" fontId="30" fillId="12" borderId="0">
      <alignment vertical="center"/>
    </xf>
    <xf numFmtId="0" fontId="31" fillId="13" borderId="0">
      <alignment vertical="center"/>
    </xf>
    <xf numFmtId="0" fontId="31" fillId="14" borderId="0">
      <alignment vertical="center"/>
    </xf>
    <xf numFmtId="0" fontId="30" fillId="15" borderId="0">
      <alignment vertical="center"/>
    </xf>
    <xf numFmtId="0" fontId="30" fillId="16" borderId="0">
      <alignment vertical="center"/>
    </xf>
    <xf numFmtId="0" fontId="31" fillId="17" borderId="0">
      <alignment vertical="center"/>
    </xf>
    <xf numFmtId="0" fontId="31" fillId="18" borderId="0">
      <alignment vertical="center"/>
    </xf>
    <xf numFmtId="0" fontId="30" fillId="19" borderId="0">
      <alignment vertical="center"/>
    </xf>
    <xf numFmtId="0" fontId="30" fillId="20" borderId="0">
      <alignment vertical="center"/>
    </xf>
    <xf numFmtId="0" fontId="31" fillId="21" borderId="0">
      <alignment vertical="center"/>
    </xf>
    <xf numFmtId="0" fontId="31" fillId="22" borderId="0">
      <alignment vertical="center"/>
    </xf>
    <xf numFmtId="0" fontId="30" fillId="23" borderId="0">
      <alignment vertical="center"/>
    </xf>
    <xf numFmtId="0" fontId="30" fillId="24" borderId="0">
      <alignment vertical="center"/>
    </xf>
    <xf numFmtId="0" fontId="31" fillId="25" borderId="0">
      <alignment vertical="center"/>
    </xf>
    <xf numFmtId="0" fontId="31" fillId="26" borderId="0">
      <alignment vertical="center"/>
    </xf>
    <xf numFmtId="0" fontId="30" fillId="27" borderId="0">
      <alignment vertical="center"/>
    </xf>
    <xf numFmtId="0" fontId="30" fillId="28" borderId="0">
      <alignment vertical="center"/>
    </xf>
    <xf numFmtId="0" fontId="31" fillId="29" borderId="0">
      <alignment vertical="center"/>
    </xf>
    <xf numFmtId="0" fontId="31" fillId="30" borderId="0">
      <alignment vertical="center"/>
    </xf>
    <xf numFmtId="0" fontId="30" fillId="31" borderId="0">
      <alignment vertical="center"/>
    </xf>
    <xf numFmtId="0" fontId="30" fillId="32" borderId="0">
      <alignment vertical="center"/>
    </xf>
    <xf numFmtId="0" fontId="31" fillId="33" borderId="0">
      <alignment vertical="center"/>
    </xf>
    <xf numFmtId="0" fontId="31" fillId="34" borderId="0">
      <alignment vertical="center"/>
    </xf>
    <xf numFmtId="0" fontId="30" fillId="35" borderId="0">
      <alignment vertical="center"/>
    </xf>
  </cellStyleXfs>
  <cellXfs count="80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6" fillId="3" borderId="2" xfId="0" applyNumberFormat="1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7" fillId="4" borderId="1" xfId="0" applyNumberFormat="1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49" fontId="6" fillId="3" borderId="8" xfId="0" applyNumberFormat="1" applyFont="1" applyFill="1" applyBorder="1" applyAlignment="1">
      <alignment horizontal="center" vertical="center" wrapText="1"/>
    </xf>
    <xf numFmtId="49" fontId="6" fillId="3" borderId="8" xfId="0" applyNumberFormat="1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9" fontId="11" fillId="0" borderId="0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176" fontId="0" fillId="0" borderId="7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tyles" Target="styles.xml"/><Relationship Id="rId16" Type="http://schemas.openxmlformats.org/officeDocument/2006/relationships/sharedStrings" Target="sharedString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6"/>
  <sheetViews>
    <sheetView topLeftCell="A195" workbookViewId="0">
      <selection activeCell="N271" sqref="N271"/>
    </sheetView>
  </sheetViews>
  <sheetFormatPr defaultColWidth="9" defaultRowHeight="13.5"/>
  <cols>
    <col min="1" max="1" width="6.5" style="1" customWidth="1"/>
    <col min="2" max="2" width="9" style="1"/>
    <col min="3" max="3" width="5.625" style="1" customWidth="1"/>
    <col min="4" max="4" width="15.25" style="1" customWidth="1"/>
    <col min="5" max="5" width="6.125" style="1" customWidth="1"/>
    <col min="6" max="6" width="9.875" style="56" customWidth="1"/>
    <col min="7" max="7" width="10.875" style="1" customWidth="1"/>
    <col min="8" max="8" width="18.25" style="1" customWidth="1"/>
    <col min="9" max="9" width="12" style="1" customWidth="1"/>
    <col min="10" max="16384" width="9" style="1"/>
  </cols>
  <sheetData>
    <row r="1" s="56" customFormat="1" ht="51" customHeight="1" spans="1:9">
      <c r="A1" s="78" t="s">
        <v>0</v>
      </c>
      <c r="B1" s="78"/>
      <c r="C1" s="78"/>
      <c r="D1" s="78"/>
      <c r="E1" s="78"/>
      <c r="F1" s="78"/>
      <c r="G1" s="78"/>
      <c r="H1" s="78"/>
      <c r="I1" s="78"/>
    </row>
    <row r="2" s="1" customFormat="1" ht="28.5" spans="1:9">
      <c r="A2" s="10" t="s">
        <v>1</v>
      </c>
      <c r="B2" s="29" t="s">
        <v>2</v>
      </c>
      <c r="C2" s="29" t="s">
        <v>3</v>
      </c>
      <c r="D2" s="14" t="s">
        <v>4</v>
      </c>
      <c r="E2" s="14" t="s">
        <v>5</v>
      </c>
      <c r="F2" s="15" t="s">
        <v>6</v>
      </c>
      <c r="G2" s="16" t="s">
        <v>7</v>
      </c>
      <c r="H2" s="16" t="s">
        <v>8</v>
      </c>
      <c r="I2" s="16" t="s">
        <v>9</v>
      </c>
    </row>
    <row r="3" spans="1:9">
      <c r="A3" s="17">
        <v>1</v>
      </c>
      <c r="B3" s="41" t="s">
        <v>10</v>
      </c>
      <c r="C3" s="42" t="s">
        <v>11</v>
      </c>
      <c r="D3" s="41" t="s">
        <v>12</v>
      </c>
      <c r="E3" s="30">
        <v>80</v>
      </c>
      <c r="F3" s="44">
        <v>840</v>
      </c>
      <c r="G3" s="17" t="s">
        <v>13</v>
      </c>
      <c r="H3" s="17" t="s">
        <v>14</v>
      </c>
      <c r="I3" s="17"/>
    </row>
    <row r="4" spans="1:9">
      <c r="A4" s="17">
        <v>2</v>
      </c>
      <c r="B4" s="41" t="s">
        <v>15</v>
      </c>
      <c r="C4" s="42" t="s">
        <v>11</v>
      </c>
      <c r="D4" s="41" t="s">
        <v>12</v>
      </c>
      <c r="E4" s="30">
        <v>80</v>
      </c>
      <c r="F4" s="44">
        <v>840</v>
      </c>
      <c r="G4" s="17" t="s">
        <v>13</v>
      </c>
      <c r="H4" s="17" t="s">
        <v>14</v>
      </c>
      <c r="I4" s="17"/>
    </row>
    <row r="5" spans="1:9">
      <c r="A5" s="17">
        <v>3</v>
      </c>
      <c r="B5" s="41" t="s">
        <v>16</v>
      </c>
      <c r="C5" s="42" t="s">
        <v>11</v>
      </c>
      <c r="D5" s="41" t="s">
        <v>12</v>
      </c>
      <c r="E5" s="30">
        <v>80</v>
      </c>
      <c r="F5" s="44">
        <v>840</v>
      </c>
      <c r="G5" s="17" t="s">
        <v>13</v>
      </c>
      <c r="H5" s="17" t="s">
        <v>14</v>
      </c>
      <c r="I5" s="17"/>
    </row>
    <row r="6" spans="1:9">
      <c r="A6" s="17">
        <v>4</v>
      </c>
      <c r="B6" s="41" t="s">
        <v>17</v>
      </c>
      <c r="C6" s="42" t="s">
        <v>11</v>
      </c>
      <c r="D6" s="41" t="s">
        <v>12</v>
      </c>
      <c r="E6" s="30">
        <v>80</v>
      </c>
      <c r="F6" s="44">
        <v>840</v>
      </c>
      <c r="G6" s="17" t="s">
        <v>13</v>
      </c>
      <c r="H6" s="17" t="s">
        <v>14</v>
      </c>
      <c r="I6" s="17"/>
    </row>
    <row r="7" spans="1:9">
      <c r="A7" s="17">
        <v>5</v>
      </c>
      <c r="B7" s="41" t="s">
        <v>18</v>
      </c>
      <c r="C7" s="42" t="s">
        <v>11</v>
      </c>
      <c r="D7" s="41" t="s">
        <v>19</v>
      </c>
      <c r="E7" s="30">
        <v>80</v>
      </c>
      <c r="F7" s="44">
        <v>840</v>
      </c>
      <c r="G7" s="17" t="s">
        <v>13</v>
      </c>
      <c r="H7" s="17" t="s">
        <v>14</v>
      </c>
      <c r="I7" s="17"/>
    </row>
    <row r="8" spans="1:9">
      <c r="A8" s="17">
        <v>6</v>
      </c>
      <c r="B8" s="41" t="s">
        <v>20</v>
      </c>
      <c r="C8" s="42" t="s">
        <v>21</v>
      </c>
      <c r="D8" s="41" t="s">
        <v>19</v>
      </c>
      <c r="E8" s="30">
        <v>80</v>
      </c>
      <c r="F8" s="44">
        <v>840</v>
      </c>
      <c r="G8" s="17" t="s">
        <v>13</v>
      </c>
      <c r="H8" s="17" t="s">
        <v>14</v>
      </c>
      <c r="I8" s="17"/>
    </row>
    <row r="9" spans="1:9">
      <c r="A9" s="17">
        <v>7</v>
      </c>
      <c r="B9" s="41" t="s">
        <v>22</v>
      </c>
      <c r="C9" s="42" t="s">
        <v>11</v>
      </c>
      <c r="D9" s="41" t="s">
        <v>12</v>
      </c>
      <c r="E9" s="30">
        <v>80</v>
      </c>
      <c r="F9" s="44">
        <v>840</v>
      </c>
      <c r="G9" s="17" t="s">
        <v>13</v>
      </c>
      <c r="H9" s="17" t="s">
        <v>14</v>
      </c>
      <c r="I9" s="17"/>
    </row>
    <row r="10" spans="1:9">
      <c r="A10" s="17">
        <v>8</v>
      </c>
      <c r="B10" s="41" t="s">
        <v>23</v>
      </c>
      <c r="C10" s="42" t="s">
        <v>21</v>
      </c>
      <c r="D10" s="41" t="s">
        <v>19</v>
      </c>
      <c r="E10" s="30">
        <v>80</v>
      </c>
      <c r="F10" s="44">
        <v>840</v>
      </c>
      <c r="G10" s="17" t="s">
        <v>13</v>
      </c>
      <c r="H10" s="17" t="s">
        <v>14</v>
      </c>
      <c r="I10" s="17"/>
    </row>
    <row r="11" spans="1:9">
      <c r="A11" s="17">
        <v>9</v>
      </c>
      <c r="B11" s="41" t="s">
        <v>24</v>
      </c>
      <c r="C11" s="42" t="s">
        <v>11</v>
      </c>
      <c r="D11" s="41" t="s">
        <v>12</v>
      </c>
      <c r="E11" s="30">
        <v>76</v>
      </c>
      <c r="F11" s="44">
        <f>720+1000/240*1.2*(76-56)</f>
        <v>820</v>
      </c>
      <c r="G11" s="17" t="s">
        <v>13</v>
      </c>
      <c r="H11" s="17" t="s">
        <v>14</v>
      </c>
      <c r="I11" s="17"/>
    </row>
    <row r="12" spans="1:9">
      <c r="A12" s="17">
        <v>10</v>
      </c>
      <c r="B12" s="41" t="s">
        <v>25</v>
      </c>
      <c r="C12" s="42" t="s">
        <v>21</v>
      </c>
      <c r="D12" s="41" t="s">
        <v>19</v>
      </c>
      <c r="E12" s="30">
        <v>64</v>
      </c>
      <c r="F12" s="44">
        <f>720+1000/240*1.2*(64-56)</f>
        <v>760</v>
      </c>
      <c r="G12" s="17" t="s">
        <v>13</v>
      </c>
      <c r="H12" s="17" t="s">
        <v>14</v>
      </c>
      <c r="I12" s="17"/>
    </row>
    <row r="13" spans="1:9">
      <c r="A13" s="17">
        <v>11</v>
      </c>
      <c r="B13" s="41" t="s">
        <v>26</v>
      </c>
      <c r="C13" s="42" t="s">
        <v>11</v>
      </c>
      <c r="D13" s="41" t="s">
        <v>19</v>
      </c>
      <c r="E13" s="30">
        <v>80</v>
      </c>
      <c r="F13" s="44">
        <v>840</v>
      </c>
      <c r="G13" s="17" t="s">
        <v>13</v>
      </c>
      <c r="H13" s="17" t="s">
        <v>14</v>
      </c>
      <c r="I13" s="17"/>
    </row>
    <row r="14" spans="1:9">
      <c r="A14" s="17">
        <v>12</v>
      </c>
      <c r="B14" s="41" t="s">
        <v>27</v>
      </c>
      <c r="C14" s="42" t="s">
        <v>21</v>
      </c>
      <c r="D14" s="41" t="s">
        <v>12</v>
      </c>
      <c r="E14" s="30">
        <v>72</v>
      </c>
      <c r="F14" s="44">
        <f>720+1000/240*1.2*(72-56)</f>
        <v>800</v>
      </c>
      <c r="G14" s="17" t="s">
        <v>13</v>
      </c>
      <c r="H14" s="17" t="s">
        <v>14</v>
      </c>
      <c r="I14" s="17"/>
    </row>
    <row r="15" spans="1:9">
      <c r="A15" s="17">
        <v>13</v>
      </c>
      <c r="B15" s="41" t="s">
        <v>28</v>
      </c>
      <c r="C15" s="42" t="s">
        <v>11</v>
      </c>
      <c r="D15" s="41" t="s">
        <v>19</v>
      </c>
      <c r="E15" s="30">
        <v>80</v>
      </c>
      <c r="F15" s="44">
        <v>840</v>
      </c>
      <c r="G15" s="17" t="s">
        <v>13</v>
      </c>
      <c r="H15" s="17" t="s">
        <v>14</v>
      </c>
      <c r="I15" s="17"/>
    </row>
    <row r="16" spans="1:9">
      <c r="A16" s="17">
        <v>14</v>
      </c>
      <c r="B16" s="41" t="s">
        <v>29</v>
      </c>
      <c r="C16" s="42" t="s">
        <v>11</v>
      </c>
      <c r="D16" s="41" t="s">
        <v>19</v>
      </c>
      <c r="E16" s="30">
        <v>80</v>
      </c>
      <c r="F16" s="44">
        <v>840</v>
      </c>
      <c r="G16" s="17" t="s">
        <v>13</v>
      </c>
      <c r="H16" s="17" t="s">
        <v>14</v>
      </c>
      <c r="I16" s="17"/>
    </row>
    <row r="17" spans="1:9">
      <c r="A17" s="17">
        <v>15</v>
      </c>
      <c r="B17" s="41" t="s">
        <v>30</v>
      </c>
      <c r="C17" s="42" t="s">
        <v>11</v>
      </c>
      <c r="D17" s="41" t="s">
        <v>19</v>
      </c>
      <c r="E17" s="30">
        <v>80</v>
      </c>
      <c r="F17" s="44">
        <v>840</v>
      </c>
      <c r="G17" s="17" t="s">
        <v>13</v>
      </c>
      <c r="H17" s="17" t="s">
        <v>14</v>
      </c>
      <c r="I17" s="17"/>
    </row>
    <row r="18" spans="1:9">
      <c r="A18" s="17">
        <v>16</v>
      </c>
      <c r="B18" s="41" t="s">
        <v>31</v>
      </c>
      <c r="C18" s="42" t="s">
        <v>11</v>
      </c>
      <c r="D18" s="41" t="s">
        <v>19</v>
      </c>
      <c r="E18" s="30">
        <v>80</v>
      </c>
      <c r="F18" s="44">
        <v>840</v>
      </c>
      <c r="G18" s="17" t="s">
        <v>13</v>
      </c>
      <c r="H18" s="17" t="s">
        <v>14</v>
      </c>
      <c r="I18" s="17"/>
    </row>
    <row r="19" spans="1:9">
      <c r="A19" s="17">
        <v>17</v>
      </c>
      <c r="B19" s="41" t="s">
        <v>32</v>
      </c>
      <c r="C19" s="42" t="s">
        <v>21</v>
      </c>
      <c r="D19" s="41" t="s">
        <v>12</v>
      </c>
      <c r="E19" s="30">
        <v>76</v>
      </c>
      <c r="F19" s="44">
        <f>720/56*52+120</f>
        <v>788.571428571429</v>
      </c>
      <c r="G19" s="17" t="s">
        <v>13</v>
      </c>
      <c r="H19" s="17" t="s">
        <v>14</v>
      </c>
      <c r="I19" s="17"/>
    </row>
    <row r="20" spans="1:9">
      <c r="A20" s="17">
        <v>18</v>
      </c>
      <c r="B20" s="41" t="s">
        <v>33</v>
      </c>
      <c r="C20" s="42" t="s">
        <v>21</v>
      </c>
      <c r="D20" s="41" t="s">
        <v>19</v>
      </c>
      <c r="E20" s="30">
        <v>80</v>
      </c>
      <c r="F20" s="44">
        <v>840</v>
      </c>
      <c r="G20" s="17" t="s">
        <v>13</v>
      </c>
      <c r="H20" s="17" t="s">
        <v>14</v>
      </c>
      <c r="I20" s="17"/>
    </row>
    <row r="21" spans="1:9">
      <c r="A21" s="17">
        <v>19</v>
      </c>
      <c r="B21" s="41" t="s">
        <v>34</v>
      </c>
      <c r="C21" s="42" t="s">
        <v>11</v>
      </c>
      <c r="D21" s="41" t="s">
        <v>19</v>
      </c>
      <c r="E21" s="30">
        <v>68</v>
      </c>
      <c r="F21" s="44">
        <f>720/56*52+80</f>
        <v>748.571428571429</v>
      </c>
      <c r="G21" s="17" t="s">
        <v>13</v>
      </c>
      <c r="H21" s="17" t="s">
        <v>14</v>
      </c>
      <c r="I21" s="17"/>
    </row>
    <row r="22" spans="1:9">
      <c r="A22" s="17">
        <v>20</v>
      </c>
      <c r="B22" s="41" t="s">
        <v>35</v>
      </c>
      <c r="C22" s="42" t="s">
        <v>11</v>
      </c>
      <c r="D22" s="41" t="s">
        <v>19</v>
      </c>
      <c r="E22" s="30">
        <v>80</v>
      </c>
      <c r="F22" s="44">
        <v>840</v>
      </c>
      <c r="G22" s="17" t="s">
        <v>13</v>
      </c>
      <c r="H22" s="17" t="s">
        <v>14</v>
      </c>
      <c r="I22" s="17"/>
    </row>
    <row r="23" spans="1:9">
      <c r="A23" s="17">
        <v>21</v>
      </c>
      <c r="B23" s="41" t="s">
        <v>36</v>
      </c>
      <c r="C23" s="42" t="s">
        <v>11</v>
      </c>
      <c r="D23" s="41" t="s">
        <v>19</v>
      </c>
      <c r="E23" s="30">
        <v>80</v>
      </c>
      <c r="F23" s="44">
        <v>840</v>
      </c>
      <c r="G23" s="17" t="s">
        <v>13</v>
      </c>
      <c r="H23" s="17" t="s">
        <v>14</v>
      </c>
      <c r="I23" s="17"/>
    </row>
    <row r="24" spans="1:9">
      <c r="A24" s="17">
        <v>22</v>
      </c>
      <c r="B24" s="41" t="s">
        <v>37</v>
      </c>
      <c r="C24" s="42" t="s">
        <v>11</v>
      </c>
      <c r="D24" s="41" t="s">
        <v>12</v>
      </c>
      <c r="E24" s="30">
        <v>80</v>
      </c>
      <c r="F24" s="44">
        <v>840</v>
      </c>
      <c r="G24" s="17" t="s">
        <v>13</v>
      </c>
      <c r="H24" s="17" t="s">
        <v>14</v>
      </c>
      <c r="I24" s="17"/>
    </row>
    <row r="25" spans="1:9">
      <c r="A25" s="17">
        <v>23</v>
      </c>
      <c r="B25" s="41" t="s">
        <v>38</v>
      </c>
      <c r="C25" s="42" t="s">
        <v>11</v>
      </c>
      <c r="D25" s="41" t="s">
        <v>12</v>
      </c>
      <c r="E25" s="30">
        <v>80</v>
      </c>
      <c r="F25" s="44">
        <v>840</v>
      </c>
      <c r="G25" s="17" t="s">
        <v>13</v>
      </c>
      <c r="H25" s="17" t="s">
        <v>14</v>
      </c>
      <c r="I25" s="17"/>
    </row>
    <row r="26" spans="1:9">
      <c r="A26" s="17">
        <v>24</v>
      </c>
      <c r="B26" s="41" t="s">
        <v>39</v>
      </c>
      <c r="C26" s="42" t="s">
        <v>11</v>
      </c>
      <c r="D26" s="41" t="s">
        <v>12</v>
      </c>
      <c r="E26" s="30">
        <v>80</v>
      </c>
      <c r="F26" s="44">
        <v>840</v>
      </c>
      <c r="G26" s="17" t="s">
        <v>13</v>
      </c>
      <c r="H26" s="17" t="s">
        <v>14</v>
      </c>
      <c r="I26" s="17"/>
    </row>
    <row r="27" spans="1:9">
      <c r="A27" s="17">
        <v>25</v>
      </c>
      <c r="B27" s="41" t="s">
        <v>40</v>
      </c>
      <c r="C27" s="42" t="s">
        <v>11</v>
      </c>
      <c r="D27" s="41" t="s">
        <v>19</v>
      </c>
      <c r="E27" s="30">
        <v>80</v>
      </c>
      <c r="F27" s="44">
        <v>840</v>
      </c>
      <c r="G27" s="17" t="s">
        <v>13</v>
      </c>
      <c r="H27" s="17" t="s">
        <v>14</v>
      </c>
      <c r="I27" s="17"/>
    </row>
    <row r="28" spans="1:9">
      <c r="A28" s="17">
        <v>26</v>
      </c>
      <c r="B28" s="41" t="s">
        <v>41</v>
      </c>
      <c r="C28" s="42" t="s">
        <v>21</v>
      </c>
      <c r="D28" s="41" t="s">
        <v>19</v>
      </c>
      <c r="E28" s="30">
        <v>80</v>
      </c>
      <c r="F28" s="44">
        <v>840</v>
      </c>
      <c r="G28" s="17" t="s">
        <v>13</v>
      </c>
      <c r="H28" s="17" t="s">
        <v>14</v>
      </c>
      <c r="I28" s="17"/>
    </row>
    <row r="29" spans="1:9">
      <c r="A29" s="17">
        <v>27</v>
      </c>
      <c r="B29" s="41" t="s">
        <v>42</v>
      </c>
      <c r="C29" s="42" t="s">
        <v>21</v>
      </c>
      <c r="D29" s="41" t="s">
        <v>19</v>
      </c>
      <c r="E29" s="30">
        <v>72</v>
      </c>
      <c r="F29" s="44">
        <f>720/56*48+120</f>
        <v>737.142857142857</v>
      </c>
      <c r="G29" s="17" t="s">
        <v>13</v>
      </c>
      <c r="H29" s="17" t="s">
        <v>14</v>
      </c>
      <c r="I29" s="17"/>
    </row>
    <row r="30" spans="1:9">
      <c r="A30" s="17">
        <v>28</v>
      </c>
      <c r="B30" s="41" t="s">
        <v>43</v>
      </c>
      <c r="C30" s="42" t="s">
        <v>11</v>
      </c>
      <c r="D30" s="41" t="s">
        <v>19</v>
      </c>
      <c r="E30" s="30">
        <v>80</v>
      </c>
      <c r="F30" s="44">
        <v>840</v>
      </c>
      <c r="G30" s="17" t="s">
        <v>13</v>
      </c>
      <c r="H30" s="17" t="s">
        <v>14</v>
      </c>
      <c r="I30" s="17"/>
    </row>
    <row r="31" spans="1:9">
      <c r="A31" s="17">
        <v>29</v>
      </c>
      <c r="B31" s="18" t="s">
        <v>44</v>
      </c>
      <c r="C31" s="19" t="s">
        <v>11</v>
      </c>
      <c r="D31" s="18" t="s">
        <v>19</v>
      </c>
      <c r="E31" s="20">
        <v>80</v>
      </c>
      <c r="F31" s="44">
        <v>840</v>
      </c>
      <c r="G31" s="17" t="s">
        <v>13</v>
      </c>
      <c r="H31" s="17" t="s">
        <v>45</v>
      </c>
      <c r="I31" s="17"/>
    </row>
    <row r="32" spans="1:9">
      <c r="A32" s="17">
        <v>30</v>
      </c>
      <c r="B32" s="18" t="s">
        <v>46</v>
      </c>
      <c r="C32" s="19" t="s">
        <v>11</v>
      </c>
      <c r="D32" s="18" t="s">
        <v>12</v>
      </c>
      <c r="E32" s="20">
        <v>80</v>
      </c>
      <c r="F32" s="44">
        <v>840</v>
      </c>
      <c r="G32" s="17" t="s">
        <v>13</v>
      </c>
      <c r="H32" s="17" t="s">
        <v>45</v>
      </c>
      <c r="I32" s="17"/>
    </row>
    <row r="33" spans="1:9">
      <c r="A33" s="17">
        <v>31</v>
      </c>
      <c r="B33" s="18" t="s">
        <v>47</v>
      </c>
      <c r="C33" s="19" t="s">
        <v>11</v>
      </c>
      <c r="D33" s="18" t="s">
        <v>19</v>
      </c>
      <c r="E33" s="20">
        <v>80</v>
      </c>
      <c r="F33" s="44">
        <v>840</v>
      </c>
      <c r="G33" s="17" t="s">
        <v>13</v>
      </c>
      <c r="H33" s="17" t="s">
        <v>45</v>
      </c>
      <c r="I33" s="17"/>
    </row>
    <row r="34" spans="1:9">
      <c r="A34" s="17">
        <v>32</v>
      </c>
      <c r="B34" s="18" t="s">
        <v>48</v>
      </c>
      <c r="C34" s="19" t="s">
        <v>11</v>
      </c>
      <c r="D34" s="18" t="s">
        <v>19</v>
      </c>
      <c r="E34" s="20">
        <v>80</v>
      </c>
      <c r="F34" s="44">
        <v>840</v>
      </c>
      <c r="G34" s="17" t="s">
        <v>13</v>
      </c>
      <c r="H34" s="17" t="s">
        <v>45</v>
      </c>
      <c r="I34" s="17"/>
    </row>
    <row r="35" spans="1:9">
      <c r="A35" s="17">
        <v>33</v>
      </c>
      <c r="B35" s="18" t="s">
        <v>49</v>
      </c>
      <c r="C35" s="19" t="s">
        <v>11</v>
      </c>
      <c r="D35" s="18" t="s">
        <v>19</v>
      </c>
      <c r="E35" s="20">
        <v>80</v>
      </c>
      <c r="F35" s="44">
        <v>840</v>
      </c>
      <c r="G35" s="17" t="s">
        <v>13</v>
      </c>
      <c r="H35" s="17" t="s">
        <v>45</v>
      </c>
      <c r="I35" s="17"/>
    </row>
    <row r="36" spans="1:9">
      <c r="A36" s="17">
        <v>34</v>
      </c>
      <c r="B36" s="18" t="s">
        <v>50</v>
      </c>
      <c r="C36" s="19" t="s">
        <v>11</v>
      </c>
      <c r="D36" s="18" t="s">
        <v>19</v>
      </c>
      <c r="E36" s="20">
        <v>80</v>
      </c>
      <c r="F36" s="44">
        <v>840</v>
      </c>
      <c r="G36" s="17" t="s">
        <v>13</v>
      </c>
      <c r="H36" s="17" t="s">
        <v>45</v>
      </c>
      <c r="I36" s="17"/>
    </row>
    <row r="37" spans="1:9">
      <c r="A37" s="17">
        <v>35</v>
      </c>
      <c r="B37" s="18" t="s">
        <v>51</v>
      </c>
      <c r="C37" s="19" t="s">
        <v>11</v>
      </c>
      <c r="D37" s="18" t="s">
        <v>19</v>
      </c>
      <c r="E37" s="20">
        <v>80</v>
      </c>
      <c r="F37" s="44">
        <v>840</v>
      </c>
      <c r="G37" s="17" t="s">
        <v>13</v>
      </c>
      <c r="H37" s="17" t="s">
        <v>45</v>
      </c>
      <c r="I37" s="17"/>
    </row>
    <row r="38" spans="1:9">
      <c r="A38" s="17">
        <v>36</v>
      </c>
      <c r="B38" s="18" t="s">
        <v>52</v>
      </c>
      <c r="C38" s="19" t="s">
        <v>11</v>
      </c>
      <c r="D38" s="18" t="s">
        <v>19</v>
      </c>
      <c r="E38" s="20">
        <v>80</v>
      </c>
      <c r="F38" s="44">
        <v>840</v>
      </c>
      <c r="G38" s="17" t="s">
        <v>13</v>
      </c>
      <c r="H38" s="17" t="s">
        <v>45</v>
      </c>
      <c r="I38" s="17"/>
    </row>
    <row r="39" spans="1:9">
      <c r="A39" s="17">
        <v>37</v>
      </c>
      <c r="B39" s="18" t="s">
        <v>53</v>
      </c>
      <c r="C39" s="19" t="s">
        <v>11</v>
      </c>
      <c r="D39" s="18" t="s">
        <v>19</v>
      </c>
      <c r="E39" s="20">
        <v>80</v>
      </c>
      <c r="F39" s="44">
        <v>840</v>
      </c>
      <c r="G39" s="17" t="s">
        <v>13</v>
      </c>
      <c r="H39" s="17" t="s">
        <v>45</v>
      </c>
      <c r="I39" s="17"/>
    </row>
    <row r="40" spans="1:9">
      <c r="A40" s="17">
        <v>38</v>
      </c>
      <c r="B40" s="39" t="s">
        <v>54</v>
      </c>
      <c r="C40" s="19" t="s">
        <v>11</v>
      </c>
      <c r="D40" s="18" t="s">
        <v>19</v>
      </c>
      <c r="E40" s="20">
        <v>80</v>
      </c>
      <c r="F40" s="44">
        <v>840</v>
      </c>
      <c r="G40" s="17" t="s">
        <v>13</v>
      </c>
      <c r="H40" s="17" t="s">
        <v>45</v>
      </c>
      <c r="I40" s="17"/>
    </row>
    <row r="41" spans="1:9">
      <c r="A41" s="17">
        <v>39</v>
      </c>
      <c r="B41" s="41" t="s">
        <v>55</v>
      </c>
      <c r="C41" s="19" t="s">
        <v>11</v>
      </c>
      <c r="D41" s="18" t="s">
        <v>19</v>
      </c>
      <c r="E41" s="20">
        <v>76</v>
      </c>
      <c r="F41" s="44">
        <f>720+1000/240*1.2*(76-56)</f>
        <v>820</v>
      </c>
      <c r="G41" s="17" t="s">
        <v>13</v>
      </c>
      <c r="H41" s="17" t="s">
        <v>45</v>
      </c>
      <c r="I41" s="17"/>
    </row>
    <row r="42" spans="1:9">
      <c r="A42" s="17">
        <v>40</v>
      </c>
      <c r="B42" s="18" t="s">
        <v>56</v>
      </c>
      <c r="C42" s="19" t="s">
        <v>21</v>
      </c>
      <c r="D42" s="18" t="s">
        <v>19</v>
      </c>
      <c r="E42" s="30">
        <v>80</v>
      </c>
      <c r="F42" s="44">
        <v>840</v>
      </c>
      <c r="G42" s="17" t="s">
        <v>13</v>
      </c>
      <c r="H42" s="17" t="s">
        <v>57</v>
      </c>
      <c r="I42" s="17"/>
    </row>
    <row r="43" spans="1:9">
      <c r="A43" s="17">
        <v>41</v>
      </c>
      <c r="B43" s="18" t="s">
        <v>58</v>
      </c>
      <c r="C43" s="19" t="s">
        <v>11</v>
      </c>
      <c r="D43" s="18" t="s">
        <v>19</v>
      </c>
      <c r="E43" s="30">
        <v>80</v>
      </c>
      <c r="F43" s="44">
        <v>840</v>
      </c>
      <c r="G43" s="17" t="s">
        <v>13</v>
      </c>
      <c r="H43" s="17" t="s">
        <v>57</v>
      </c>
      <c r="I43" s="17"/>
    </row>
    <row r="44" spans="1:9">
      <c r="A44" s="17">
        <v>42</v>
      </c>
      <c r="B44" s="18" t="s">
        <v>59</v>
      </c>
      <c r="C44" s="19" t="s">
        <v>11</v>
      </c>
      <c r="D44" s="18" t="s">
        <v>19</v>
      </c>
      <c r="E44" s="30">
        <v>80</v>
      </c>
      <c r="F44" s="44">
        <v>840</v>
      </c>
      <c r="G44" s="17" t="s">
        <v>13</v>
      </c>
      <c r="H44" s="17" t="s">
        <v>57</v>
      </c>
      <c r="I44" s="17"/>
    </row>
    <row r="45" spans="1:9">
      <c r="A45" s="17">
        <v>43</v>
      </c>
      <c r="B45" s="18" t="s">
        <v>60</v>
      </c>
      <c r="C45" s="19" t="s">
        <v>21</v>
      </c>
      <c r="D45" s="18" t="s">
        <v>12</v>
      </c>
      <c r="E45" s="30">
        <v>80</v>
      </c>
      <c r="F45" s="44">
        <v>840</v>
      </c>
      <c r="G45" s="17" t="s">
        <v>13</v>
      </c>
      <c r="H45" s="17" t="s">
        <v>57</v>
      </c>
      <c r="I45" s="17"/>
    </row>
    <row r="46" spans="1:9">
      <c r="A46" s="17">
        <v>44</v>
      </c>
      <c r="B46" s="18" t="s">
        <v>61</v>
      </c>
      <c r="C46" s="19" t="s">
        <v>21</v>
      </c>
      <c r="D46" s="18" t="s">
        <v>12</v>
      </c>
      <c r="E46" s="30">
        <v>80</v>
      </c>
      <c r="F46" s="44">
        <v>840</v>
      </c>
      <c r="G46" s="17" t="s">
        <v>13</v>
      </c>
      <c r="H46" s="17" t="s">
        <v>57</v>
      </c>
      <c r="I46" s="17"/>
    </row>
    <row r="47" spans="1:9">
      <c r="A47" s="17">
        <v>45</v>
      </c>
      <c r="B47" s="18" t="s">
        <v>62</v>
      </c>
      <c r="C47" s="19" t="s">
        <v>11</v>
      </c>
      <c r="D47" s="18" t="s">
        <v>12</v>
      </c>
      <c r="E47" s="30">
        <v>64</v>
      </c>
      <c r="F47" s="44">
        <f>720/56*48+1000/240*1.2*(64-48)</f>
        <v>697.142857142857</v>
      </c>
      <c r="G47" s="17" t="s">
        <v>13</v>
      </c>
      <c r="H47" s="17" t="s">
        <v>57</v>
      </c>
      <c r="I47" s="17"/>
    </row>
    <row r="48" spans="1:9">
      <c r="A48" s="17">
        <v>46</v>
      </c>
      <c r="B48" s="18" t="s">
        <v>63</v>
      </c>
      <c r="C48" s="19" t="s">
        <v>11</v>
      </c>
      <c r="D48" s="18" t="s">
        <v>19</v>
      </c>
      <c r="E48" s="30">
        <v>80</v>
      </c>
      <c r="F48" s="44">
        <v>840</v>
      </c>
      <c r="G48" s="17" t="s">
        <v>13</v>
      </c>
      <c r="H48" s="17" t="s">
        <v>57</v>
      </c>
      <c r="I48" s="17"/>
    </row>
    <row r="49" spans="1:9">
      <c r="A49" s="17">
        <v>47</v>
      </c>
      <c r="B49" s="18" t="s">
        <v>64</v>
      </c>
      <c r="C49" s="19" t="s">
        <v>11</v>
      </c>
      <c r="D49" s="18" t="s">
        <v>19</v>
      </c>
      <c r="E49" s="30">
        <v>64</v>
      </c>
      <c r="F49" s="44">
        <f>720/56*40+120</f>
        <v>634.285714285714</v>
      </c>
      <c r="G49" s="17" t="s">
        <v>13</v>
      </c>
      <c r="H49" s="17" t="s">
        <v>57</v>
      </c>
      <c r="I49" s="17"/>
    </row>
    <row r="50" spans="1:9">
      <c r="A50" s="17">
        <v>48</v>
      </c>
      <c r="B50" s="18" t="s">
        <v>65</v>
      </c>
      <c r="C50" s="19" t="s">
        <v>21</v>
      </c>
      <c r="D50" s="18" t="s">
        <v>19</v>
      </c>
      <c r="E50" s="30">
        <v>80</v>
      </c>
      <c r="F50" s="44">
        <v>840</v>
      </c>
      <c r="G50" s="17" t="s">
        <v>13</v>
      </c>
      <c r="H50" s="17" t="s">
        <v>57</v>
      </c>
      <c r="I50" s="17"/>
    </row>
    <row r="51" spans="1:9">
      <c r="A51" s="17">
        <v>49</v>
      </c>
      <c r="B51" s="18" t="s">
        <v>66</v>
      </c>
      <c r="C51" s="19" t="s">
        <v>11</v>
      </c>
      <c r="D51" s="18" t="s">
        <v>12</v>
      </c>
      <c r="E51" s="30">
        <v>72</v>
      </c>
      <c r="F51" s="44">
        <f>720/56*48+120</f>
        <v>737.142857142857</v>
      </c>
      <c r="G51" s="17" t="s">
        <v>13</v>
      </c>
      <c r="H51" s="17" t="s">
        <v>57</v>
      </c>
      <c r="I51" s="17"/>
    </row>
    <row r="52" spans="1:9">
      <c r="A52" s="17">
        <v>50</v>
      </c>
      <c r="B52" s="18" t="s">
        <v>67</v>
      </c>
      <c r="C52" s="19" t="s">
        <v>11</v>
      </c>
      <c r="D52" s="18" t="s">
        <v>19</v>
      </c>
      <c r="E52" s="20">
        <v>80</v>
      </c>
      <c r="F52" s="44">
        <v>840</v>
      </c>
      <c r="G52" s="17" t="s">
        <v>13</v>
      </c>
      <c r="H52" s="17" t="s">
        <v>68</v>
      </c>
      <c r="I52" s="17"/>
    </row>
    <row r="53" spans="1:9">
      <c r="A53" s="17">
        <v>51</v>
      </c>
      <c r="B53" s="18" t="s">
        <v>69</v>
      </c>
      <c r="C53" s="19" t="s">
        <v>11</v>
      </c>
      <c r="D53" s="18" t="s">
        <v>19</v>
      </c>
      <c r="E53" s="20">
        <v>80</v>
      </c>
      <c r="F53" s="44">
        <v>840</v>
      </c>
      <c r="G53" s="17" t="s">
        <v>13</v>
      </c>
      <c r="H53" s="17" t="s">
        <v>68</v>
      </c>
      <c r="I53" s="17"/>
    </row>
    <row r="54" spans="1:9">
      <c r="A54" s="17">
        <v>52</v>
      </c>
      <c r="B54" s="18" t="s">
        <v>70</v>
      </c>
      <c r="C54" s="19" t="s">
        <v>11</v>
      </c>
      <c r="D54" s="18" t="s">
        <v>19</v>
      </c>
      <c r="E54" s="20">
        <v>78</v>
      </c>
      <c r="F54" s="44">
        <f>720/56*54+120</f>
        <v>814.285714285714</v>
      </c>
      <c r="G54" s="17" t="s">
        <v>13</v>
      </c>
      <c r="H54" s="17" t="s">
        <v>68</v>
      </c>
      <c r="I54" s="17"/>
    </row>
    <row r="55" spans="1:9">
      <c r="A55" s="17">
        <v>53</v>
      </c>
      <c r="B55" s="18" t="s">
        <v>71</v>
      </c>
      <c r="C55" s="19" t="s">
        <v>11</v>
      </c>
      <c r="D55" s="18" t="s">
        <v>19</v>
      </c>
      <c r="E55" s="22">
        <v>80</v>
      </c>
      <c r="F55" s="44">
        <v>840</v>
      </c>
      <c r="G55" s="17" t="s">
        <v>13</v>
      </c>
      <c r="H55" s="17" t="s">
        <v>68</v>
      </c>
      <c r="I55" s="17"/>
    </row>
    <row r="56" spans="1:9">
      <c r="A56" s="17">
        <v>54</v>
      </c>
      <c r="B56" s="18" t="s">
        <v>72</v>
      </c>
      <c r="C56" s="19" t="s">
        <v>11</v>
      </c>
      <c r="D56" s="18" t="s">
        <v>19</v>
      </c>
      <c r="E56" s="22">
        <v>80</v>
      </c>
      <c r="F56" s="44">
        <v>840</v>
      </c>
      <c r="G56" s="17" t="s">
        <v>13</v>
      </c>
      <c r="H56" s="17" t="s">
        <v>68</v>
      </c>
      <c r="I56" s="17"/>
    </row>
    <row r="57" spans="1:9">
      <c r="A57" s="17">
        <v>55</v>
      </c>
      <c r="B57" s="18" t="s">
        <v>73</v>
      </c>
      <c r="C57" s="19" t="s">
        <v>11</v>
      </c>
      <c r="D57" s="18" t="s">
        <v>19</v>
      </c>
      <c r="E57" s="22">
        <v>80</v>
      </c>
      <c r="F57" s="44">
        <v>840</v>
      </c>
      <c r="G57" s="17" t="s">
        <v>13</v>
      </c>
      <c r="H57" s="17" t="s">
        <v>68</v>
      </c>
      <c r="I57" s="17"/>
    </row>
    <row r="58" spans="1:9">
      <c r="A58" s="17">
        <v>56</v>
      </c>
      <c r="B58" s="18" t="s">
        <v>74</v>
      </c>
      <c r="C58" s="19" t="s">
        <v>11</v>
      </c>
      <c r="D58" s="18" t="s">
        <v>19</v>
      </c>
      <c r="E58" s="22">
        <v>80</v>
      </c>
      <c r="F58" s="44">
        <v>840</v>
      </c>
      <c r="G58" s="17" t="s">
        <v>13</v>
      </c>
      <c r="H58" s="17" t="s">
        <v>68</v>
      </c>
      <c r="I58" s="17"/>
    </row>
    <row r="59" spans="1:9">
      <c r="A59" s="17">
        <v>57</v>
      </c>
      <c r="B59" s="18" t="s">
        <v>75</v>
      </c>
      <c r="C59" s="19" t="s">
        <v>11</v>
      </c>
      <c r="D59" s="18" t="s">
        <v>12</v>
      </c>
      <c r="E59" s="22">
        <v>80</v>
      </c>
      <c r="F59" s="44">
        <v>840</v>
      </c>
      <c r="G59" s="17" t="s">
        <v>13</v>
      </c>
      <c r="H59" s="17" t="s">
        <v>68</v>
      </c>
      <c r="I59" s="17"/>
    </row>
    <row r="60" spans="1:9">
      <c r="A60" s="17">
        <v>58</v>
      </c>
      <c r="B60" s="18" t="s">
        <v>76</v>
      </c>
      <c r="C60" s="19" t="s">
        <v>11</v>
      </c>
      <c r="D60" s="18" t="s">
        <v>12</v>
      </c>
      <c r="E60" s="22">
        <v>80</v>
      </c>
      <c r="F60" s="44">
        <v>840</v>
      </c>
      <c r="G60" s="17" t="s">
        <v>13</v>
      </c>
      <c r="H60" s="17" t="s">
        <v>68</v>
      </c>
      <c r="I60" s="17"/>
    </row>
    <row r="61" spans="1:9">
      <c r="A61" s="17">
        <v>59</v>
      </c>
      <c r="B61" s="39" t="s">
        <v>77</v>
      </c>
      <c r="C61" s="40" t="s">
        <v>11</v>
      </c>
      <c r="D61" s="39" t="s">
        <v>12</v>
      </c>
      <c r="E61" s="22">
        <v>80</v>
      </c>
      <c r="F61" s="44">
        <v>840</v>
      </c>
      <c r="G61" s="17" t="s">
        <v>13</v>
      </c>
      <c r="H61" s="17" t="s">
        <v>68</v>
      </c>
      <c r="I61" s="17"/>
    </row>
    <row r="62" spans="1:9">
      <c r="A62" s="17">
        <v>60</v>
      </c>
      <c r="B62" s="18" t="s">
        <v>78</v>
      </c>
      <c r="C62" s="19" t="s">
        <v>11</v>
      </c>
      <c r="D62" s="18" t="s">
        <v>19</v>
      </c>
      <c r="E62" s="20">
        <v>80</v>
      </c>
      <c r="F62" s="44">
        <v>700</v>
      </c>
      <c r="G62" s="17" t="s">
        <v>13</v>
      </c>
      <c r="H62" s="17" t="s">
        <v>79</v>
      </c>
      <c r="I62" s="17"/>
    </row>
    <row r="63" spans="1:9">
      <c r="A63" s="17">
        <v>61</v>
      </c>
      <c r="B63" s="18" t="s">
        <v>80</v>
      </c>
      <c r="C63" s="19" t="s">
        <v>11</v>
      </c>
      <c r="D63" s="18" t="s">
        <v>12</v>
      </c>
      <c r="E63" s="20">
        <v>80</v>
      </c>
      <c r="F63" s="44">
        <v>700</v>
      </c>
      <c r="G63" s="17" t="s">
        <v>13</v>
      </c>
      <c r="H63" s="17" t="s">
        <v>79</v>
      </c>
      <c r="I63" s="17"/>
    </row>
    <row r="64" spans="1:9">
      <c r="A64" s="17">
        <v>62</v>
      </c>
      <c r="B64" s="18" t="s">
        <v>81</v>
      </c>
      <c r="C64" s="19" t="s">
        <v>11</v>
      </c>
      <c r="D64" s="18" t="s">
        <v>19</v>
      </c>
      <c r="E64" s="20">
        <v>80</v>
      </c>
      <c r="F64" s="44">
        <v>700</v>
      </c>
      <c r="G64" s="17" t="s">
        <v>13</v>
      </c>
      <c r="H64" s="17" t="s">
        <v>79</v>
      </c>
      <c r="I64" s="17"/>
    </row>
    <row r="65" spans="1:9">
      <c r="A65" s="17">
        <v>63</v>
      </c>
      <c r="B65" s="18" t="s">
        <v>82</v>
      </c>
      <c r="C65" s="19" t="s">
        <v>11</v>
      </c>
      <c r="D65" s="18" t="s">
        <v>12</v>
      </c>
      <c r="E65" s="20">
        <v>80</v>
      </c>
      <c r="F65" s="44">
        <v>700</v>
      </c>
      <c r="G65" s="17" t="s">
        <v>13</v>
      </c>
      <c r="H65" s="17" t="s">
        <v>79</v>
      </c>
      <c r="I65" s="17"/>
    </row>
    <row r="66" spans="1:9">
      <c r="A66" s="17">
        <v>64</v>
      </c>
      <c r="B66" s="18" t="s">
        <v>83</v>
      </c>
      <c r="C66" s="19" t="s">
        <v>11</v>
      </c>
      <c r="D66" s="18" t="s">
        <v>12</v>
      </c>
      <c r="E66" s="20">
        <v>80</v>
      </c>
      <c r="F66" s="44">
        <v>700</v>
      </c>
      <c r="G66" s="17" t="s">
        <v>13</v>
      </c>
      <c r="H66" s="17" t="s">
        <v>79</v>
      </c>
      <c r="I66" s="17"/>
    </row>
    <row r="67" spans="1:9">
      <c r="A67" s="17">
        <v>65</v>
      </c>
      <c r="B67" s="18" t="s">
        <v>84</v>
      </c>
      <c r="C67" s="19" t="s">
        <v>11</v>
      </c>
      <c r="D67" s="18" t="s">
        <v>19</v>
      </c>
      <c r="E67" s="20">
        <v>80</v>
      </c>
      <c r="F67" s="44">
        <v>700</v>
      </c>
      <c r="G67" s="17" t="s">
        <v>13</v>
      </c>
      <c r="H67" s="17" t="s">
        <v>79</v>
      </c>
      <c r="I67" s="17"/>
    </row>
    <row r="68" spans="1:9">
      <c r="A68" s="17">
        <v>66</v>
      </c>
      <c r="B68" s="18" t="s">
        <v>85</v>
      </c>
      <c r="C68" s="19" t="s">
        <v>11</v>
      </c>
      <c r="D68" s="18" t="s">
        <v>12</v>
      </c>
      <c r="E68" s="20">
        <v>70</v>
      </c>
      <c r="F68" s="44">
        <f>600/56*49+1000/240*(70-49)</f>
        <v>612.5</v>
      </c>
      <c r="G68" s="17" t="s">
        <v>13</v>
      </c>
      <c r="H68" s="17" t="s">
        <v>79</v>
      </c>
      <c r="I68" s="17"/>
    </row>
    <row r="69" spans="1:9">
      <c r="A69" s="17">
        <v>67</v>
      </c>
      <c r="B69" s="18" t="s">
        <v>86</v>
      </c>
      <c r="C69" s="19" t="s">
        <v>11</v>
      </c>
      <c r="D69" s="18" t="s">
        <v>19</v>
      </c>
      <c r="E69" s="20">
        <v>80</v>
      </c>
      <c r="F69" s="44">
        <v>700</v>
      </c>
      <c r="G69" s="17" t="s">
        <v>13</v>
      </c>
      <c r="H69" s="17" t="s">
        <v>79</v>
      </c>
      <c r="I69" s="17"/>
    </row>
    <row r="70" spans="1:9">
      <c r="A70" s="17">
        <v>68</v>
      </c>
      <c r="B70" s="18" t="s">
        <v>87</v>
      </c>
      <c r="C70" s="19" t="s">
        <v>21</v>
      </c>
      <c r="D70" s="18" t="s">
        <v>12</v>
      </c>
      <c r="E70" s="20">
        <v>80</v>
      </c>
      <c r="F70" s="44">
        <v>700</v>
      </c>
      <c r="G70" s="17" t="s">
        <v>13</v>
      </c>
      <c r="H70" s="17" t="s">
        <v>79</v>
      </c>
      <c r="I70" s="17"/>
    </row>
    <row r="71" spans="1:9">
      <c r="A71" s="17">
        <v>69</v>
      </c>
      <c r="B71" s="39" t="s">
        <v>88</v>
      </c>
      <c r="C71" s="19" t="s">
        <v>11</v>
      </c>
      <c r="D71" s="18" t="s">
        <v>12</v>
      </c>
      <c r="E71" s="20">
        <v>80</v>
      </c>
      <c r="F71" s="44">
        <v>700</v>
      </c>
      <c r="G71" s="17" t="s">
        <v>13</v>
      </c>
      <c r="H71" s="17" t="s">
        <v>79</v>
      </c>
      <c r="I71" s="17"/>
    </row>
    <row r="72" spans="1:9">
      <c r="A72" s="17">
        <v>70</v>
      </c>
      <c r="B72" s="41" t="s">
        <v>89</v>
      </c>
      <c r="C72" s="19" t="s">
        <v>11</v>
      </c>
      <c r="D72" s="18" t="s">
        <v>19</v>
      </c>
      <c r="E72" s="20">
        <v>70</v>
      </c>
      <c r="F72" s="44">
        <f>600/56*48+1000/240*(70-48)</f>
        <v>605.952380952381</v>
      </c>
      <c r="G72" s="17" t="s">
        <v>13</v>
      </c>
      <c r="H72" s="17" t="s">
        <v>79</v>
      </c>
      <c r="I72" s="17"/>
    </row>
    <row r="73" spans="1:9">
      <c r="A73" s="17">
        <v>71</v>
      </c>
      <c r="B73" s="41" t="s">
        <v>90</v>
      </c>
      <c r="C73" s="19" t="s">
        <v>21</v>
      </c>
      <c r="D73" s="18" t="s">
        <v>12</v>
      </c>
      <c r="E73" s="30">
        <v>76</v>
      </c>
      <c r="F73" s="44">
        <f>600/56*52+1000/240*(76-52)</f>
        <v>657.142857142857</v>
      </c>
      <c r="G73" s="17" t="s">
        <v>13</v>
      </c>
      <c r="H73" s="17" t="s">
        <v>79</v>
      </c>
      <c r="I73" s="17"/>
    </row>
    <row r="74" spans="1:9">
      <c r="A74" s="17">
        <v>72</v>
      </c>
      <c r="B74" s="41" t="s">
        <v>91</v>
      </c>
      <c r="C74" s="19" t="s">
        <v>11</v>
      </c>
      <c r="D74" s="18" t="s">
        <v>12</v>
      </c>
      <c r="E74" s="30">
        <v>76</v>
      </c>
      <c r="F74" s="44">
        <f>600/56*48+1000/240*(76-48)</f>
        <v>630.952380952381</v>
      </c>
      <c r="G74" s="17" t="s">
        <v>13</v>
      </c>
      <c r="H74" s="17" t="s">
        <v>79</v>
      </c>
      <c r="I74" s="17"/>
    </row>
    <row r="75" spans="1:9">
      <c r="A75" s="17">
        <v>73</v>
      </c>
      <c r="B75" s="41" t="s">
        <v>92</v>
      </c>
      <c r="C75" s="19" t="s">
        <v>11</v>
      </c>
      <c r="D75" s="18" t="s">
        <v>12</v>
      </c>
      <c r="E75" s="20">
        <v>80</v>
      </c>
      <c r="F75" s="44">
        <v>700</v>
      </c>
      <c r="G75" s="17" t="s">
        <v>13</v>
      </c>
      <c r="H75" s="17" t="s">
        <v>79</v>
      </c>
      <c r="I75" s="17"/>
    </row>
    <row r="76" spans="1:9">
      <c r="A76" s="17">
        <v>74</v>
      </c>
      <c r="B76" s="18" t="s">
        <v>93</v>
      </c>
      <c r="C76" s="19" t="s">
        <v>11</v>
      </c>
      <c r="D76" s="18" t="s">
        <v>12</v>
      </c>
      <c r="E76" s="20">
        <v>24</v>
      </c>
      <c r="F76" s="44">
        <v>100</v>
      </c>
      <c r="G76" s="17" t="s">
        <v>13</v>
      </c>
      <c r="H76" s="17" t="s">
        <v>94</v>
      </c>
      <c r="I76" s="17"/>
    </row>
    <row r="77" spans="1:9">
      <c r="A77" s="17">
        <v>75</v>
      </c>
      <c r="B77" s="18" t="s">
        <v>95</v>
      </c>
      <c r="C77" s="19" t="s">
        <v>11</v>
      </c>
      <c r="D77" s="18" t="s">
        <v>12</v>
      </c>
      <c r="E77" s="20">
        <v>24</v>
      </c>
      <c r="F77" s="44">
        <v>100</v>
      </c>
      <c r="G77" s="17" t="s">
        <v>13</v>
      </c>
      <c r="H77" s="17" t="s">
        <v>94</v>
      </c>
      <c r="I77" s="17"/>
    </row>
    <row r="78" spans="1:9">
      <c r="A78" s="17">
        <v>76</v>
      </c>
      <c r="B78" s="18" t="s">
        <v>96</v>
      </c>
      <c r="C78" s="19" t="s">
        <v>11</v>
      </c>
      <c r="D78" s="18" t="s">
        <v>12</v>
      </c>
      <c r="E78" s="20">
        <v>24</v>
      </c>
      <c r="F78" s="44">
        <v>100</v>
      </c>
      <c r="G78" s="17" t="s">
        <v>13</v>
      </c>
      <c r="H78" s="17" t="s">
        <v>94</v>
      </c>
      <c r="I78" s="17"/>
    </row>
    <row r="79" spans="1:9">
      <c r="A79" s="17">
        <v>77</v>
      </c>
      <c r="B79" s="18" t="s">
        <v>97</v>
      </c>
      <c r="C79" s="19" t="s">
        <v>11</v>
      </c>
      <c r="D79" s="18" t="s">
        <v>12</v>
      </c>
      <c r="E79" s="20">
        <v>24</v>
      </c>
      <c r="F79" s="44">
        <v>100</v>
      </c>
      <c r="G79" s="17" t="s">
        <v>13</v>
      </c>
      <c r="H79" s="17" t="s">
        <v>94</v>
      </c>
      <c r="I79" s="17"/>
    </row>
    <row r="80" spans="1:9">
      <c r="A80" s="17">
        <v>78</v>
      </c>
      <c r="B80" s="18" t="s">
        <v>98</v>
      </c>
      <c r="C80" s="19" t="s">
        <v>11</v>
      </c>
      <c r="D80" s="18" t="s">
        <v>12</v>
      </c>
      <c r="E80" s="20">
        <v>24</v>
      </c>
      <c r="F80" s="44">
        <v>100</v>
      </c>
      <c r="G80" s="17" t="s">
        <v>13</v>
      </c>
      <c r="H80" s="17" t="s">
        <v>94</v>
      </c>
      <c r="I80" s="17"/>
    </row>
    <row r="81" spans="1:9">
      <c r="A81" s="17">
        <v>79</v>
      </c>
      <c r="B81" s="18" t="s">
        <v>99</v>
      </c>
      <c r="C81" s="19" t="s">
        <v>11</v>
      </c>
      <c r="D81" s="18" t="s">
        <v>12</v>
      </c>
      <c r="E81" s="20">
        <v>24</v>
      </c>
      <c r="F81" s="44">
        <v>100</v>
      </c>
      <c r="G81" s="17" t="s">
        <v>13</v>
      </c>
      <c r="H81" s="17" t="s">
        <v>94</v>
      </c>
      <c r="I81" s="17"/>
    </row>
    <row r="82" spans="1:9">
      <c r="A82" s="17">
        <v>80</v>
      </c>
      <c r="B82" s="18" t="s">
        <v>100</v>
      </c>
      <c r="C82" s="19" t="s">
        <v>11</v>
      </c>
      <c r="D82" s="18" t="s">
        <v>12</v>
      </c>
      <c r="E82" s="20">
        <v>24</v>
      </c>
      <c r="F82" s="44">
        <v>100</v>
      </c>
      <c r="G82" s="17" t="s">
        <v>13</v>
      </c>
      <c r="H82" s="17" t="s">
        <v>94</v>
      </c>
      <c r="I82" s="17"/>
    </row>
    <row r="83" spans="1:9">
      <c r="A83" s="17">
        <v>81</v>
      </c>
      <c r="B83" s="18" t="s">
        <v>101</v>
      </c>
      <c r="C83" s="19" t="s">
        <v>11</v>
      </c>
      <c r="D83" s="18" t="s">
        <v>12</v>
      </c>
      <c r="E83" s="20">
        <v>24</v>
      </c>
      <c r="F83" s="44">
        <v>100</v>
      </c>
      <c r="G83" s="17" t="s">
        <v>13</v>
      </c>
      <c r="H83" s="17" t="s">
        <v>94</v>
      </c>
      <c r="I83" s="17"/>
    </row>
    <row r="84" spans="1:9">
      <c r="A84" s="17">
        <v>82</v>
      </c>
      <c r="B84" s="18" t="s">
        <v>102</v>
      </c>
      <c r="C84" s="19" t="s">
        <v>11</v>
      </c>
      <c r="D84" s="18" t="s">
        <v>12</v>
      </c>
      <c r="E84" s="20">
        <v>24</v>
      </c>
      <c r="F84" s="44">
        <v>100</v>
      </c>
      <c r="G84" s="17" t="s">
        <v>13</v>
      </c>
      <c r="H84" s="17" t="s">
        <v>94</v>
      </c>
      <c r="I84" s="17"/>
    </row>
    <row r="85" spans="1:9">
      <c r="A85" s="17">
        <v>83</v>
      </c>
      <c r="B85" s="18" t="s">
        <v>103</v>
      </c>
      <c r="C85" s="19" t="s">
        <v>11</v>
      </c>
      <c r="D85" s="18" t="s">
        <v>12</v>
      </c>
      <c r="E85" s="20">
        <v>24</v>
      </c>
      <c r="F85" s="44">
        <v>100</v>
      </c>
      <c r="G85" s="17" t="s">
        <v>13</v>
      </c>
      <c r="H85" s="17" t="s">
        <v>94</v>
      </c>
      <c r="I85" s="17"/>
    </row>
    <row r="86" spans="1:9">
      <c r="A86" s="17">
        <v>84</v>
      </c>
      <c r="B86" s="18" t="s">
        <v>104</v>
      </c>
      <c r="C86" s="19" t="s">
        <v>11</v>
      </c>
      <c r="D86" s="18" t="s">
        <v>12</v>
      </c>
      <c r="E86" s="20">
        <v>24</v>
      </c>
      <c r="F86" s="44">
        <v>100</v>
      </c>
      <c r="G86" s="17" t="s">
        <v>13</v>
      </c>
      <c r="H86" s="17" t="s">
        <v>94</v>
      </c>
      <c r="I86" s="17"/>
    </row>
    <row r="87" spans="1:9">
      <c r="A87" s="17">
        <v>85</v>
      </c>
      <c r="B87" s="18" t="s">
        <v>105</v>
      </c>
      <c r="C87" s="19" t="s">
        <v>11</v>
      </c>
      <c r="D87" s="18" t="s">
        <v>12</v>
      </c>
      <c r="E87" s="20">
        <v>24</v>
      </c>
      <c r="F87" s="44">
        <v>100</v>
      </c>
      <c r="G87" s="17" t="s">
        <v>13</v>
      </c>
      <c r="H87" s="17" t="s">
        <v>94</v>
      </c>
      <c r="I87" s="17"/>
    </row>
    <row r="88" spans="1:9">
      <c r="A88" s="17">
        <v>86</v>
      </c>
      <c r="B88" s="39" t="s">
        <v>106</v>
      </c>
      <c r="C88" s="40" t="s">
        <v>11</v>
      </c>
      <c r="D88" s="39" t="s">
        <v>12</v>
      </c>
      <c r="E88" s="20">
        <v>24</v>
      </c>
      <c r="F88" s="44">
        <v>100</v>
      </c>
      <c r="G88" s="17" t="s">
        <v>13</v>
      </c>
      <c r="H88" s="17" t="s">
        <v>94</v>
      </c>
      <c r="I88" s="17"/>
    </row>
    <row r="89" spans="1:9">
      <c r="A89" s="17">
        <v>87</v>
      </c>
      <c r="B89" s="41" t="s">
        <v>107</v>
      </c>
      <c r="C89" s="42" t="s">
        <v>11</v>
      </c>
      <c r="D89" s="41" t="s">
        <v>12</v>
      </c>
      <c r="E89" s="20">
        <v>24</v>
      </c>
      <c r="F89" s="44">
        <v>100</v>
      </c>
      <c r="G89" s="17" t="s">
        <v>13</v>
      </c>
      <c r="H89" s="17" t="s">
        <v>94</v>
      </c>
      <c r="I89" s="17"/>
    </row>
    <row r="90" spans="1:9">
      <c r="A90" s="17">
        <v>88</v>
      </c>
      <c r="B90" s="41" t="s">
        <v>108</v>
      </c>
      <c r="C90" s="42" t="s">
        <v>11</v>
      </c>
      <c r="D90" s="41" t="s">
        <v>12</v>
      </c>
      <c r="E90" s="20">
        <v>24</v>
      </c>
      <c r="F90" s="44">
        <v>100</v>
      </c>
      <c r="G90" s="17" t="s">
        <v>13</v>
      </c>
      <c r="H90" s="17" t="s">
        <v>94</v>
      </c>
      <c r="I90" s="17"/>
    </row>
    <row r="91" spans="1:9">
      <c r="A91" s="17">
        <v>89</v>
      </c>
      <c r="B91" s="41" t="s">
        <v>109</v>
      </c>
      <c r="C91" s="42" t="s">
        <v>11</v>
      </c>
      <c r="D91" s="41" t="s">
        <v>12</v>
      </c>
      <c r="E91" s="20">
        <v>24</v>
      </c>
      <c r="F91" s="44">
        <v>100</v>
      </c>
      <c r="G91" s="17" t="s">
        <v>13</v>
      </c>
      <c r="H91" s="17" t="s">
        <v>94</v>
      </c>
      <c r="I91" s="17"/>
    </row>
    <row r="92" spans="1:9">
      <c r="A92" s="17">
        <v>90</v>
      </c>
      <c r="B92" s="41" t="s">
        <v>110</v>
      </c>
      <c r="C92" s="42" t="s">
        <v>11</v>
      </c>
      <c r="D92" s="41" t="s">
        <v>12</v>
      </c>
      <c r="E92" s="20">
        <v>24</v>
      </c>
      <c r="F92" s="44">
        <v>100</v>
      </c>
      <c r="G92" s="17" t="s">
        <v>13</v>
      </c>
      <c r="H92" s="17" t="s">
        <v>94</v>
      </c>
      <c r="I92" s="17"/>
    </row>
    <row r="93" spans="1:9">
      <c r="A93" s="17">
        <v>91</v>
      </c>
      <c r="B93" s="41" t="s">
        <v>111</v>
      </c>
      <c r="C93" s="42" t="s">
        <v>11</v>
      </c>
      <c r="D93" s="41" t="s">
        <v>12</v>
      </c>
      <c r="E93" s="20">
        <v>24</v>
      </c>
      <c r="F93" s="44">
        <v>100</v>
      </c>
      <c r="G93" s="17" t="s">
        <v>13</v>
      </c>
      <c r="H93" s="17" t="s">
        <v>94</v>
      </c>
      <c r="I93" s="17"/>
    </row>
    <row r="94" spans="1:9">
      <c r="A94" s="17">
        <v>92</v>
      </c>
      <c r="B94" s="41" t="s">
        <v>112</v>
      </c>
      <c r="C94" s="42" t="s">
        <v>11</v>
      </c>
      <c r="D94" s="41" t="s">
        <v>12</v>
      </c>
      <c r="E94" s="20">
        <v>24</v>
      </c>
      <c r="F94" s="44">
        <v>100</v>
      </c>
      <c r="G94" s="17" t="s">
        <v>13</v>
      </c>
      <c r="H94" s="17" t="s">
        <v>94</v>
      </c>
      <c r="I94" s="17"/>
    </row>
    <row r="95" spans="1:9">
      <c r="A95" s="17">
        <v>93</v>
      </c>
      <c r="B95" s="41" t="s">
        <v>113</v>
      </c>
      <c r="C95" s="42" t="s">
        <v>11</v>
      </c>
      <c r="D95" s="41" t="s">
        <v>12</v>
      </c>
      <c r="E95" s="20">
        <v>24</v>
      </c>
      <c r="F95" s="44">
        <v>100</v>
      </c>
      <c r="G95" s="17" t="s">
        <v>13</v>
      </c>
      <c r="H95" s="17" t="s">
        <v>94</v>
      </c>
      <c r="I95" s="17"/>
    </row>
    <row r="96" spans="1:9">
      <c r="A96" s="17">
        <v>94</v>
      </c>
      <c r="B96" s="41" t="s">
        <v>114</v>
      </c>
      <c r="C96" s="42" t="s">
        <v>11</v>
      </c>
      <c r="D96" s="41" t="s">
        <v>12</v>
      </c>
      <c r="E96" s="20">
        <v>24</v>
      </c>
      <c r="F96" s="44">
        <v>100</v>
      </c>
      <c r="G96" s="17" t="s">
        <v>13</v>
      </c>
      <c r="H96" s="17" t="s">
        <v>94</v>
      </c>
      <c r="I96" s="17"/>
    </row>
    <row r="97" spans="1:9">
      <c r="A97" s="17">
        <v>95</v>
      </c>
      <c r="B97" s="41" t="s">
        <v>115</v>
      </c>
      <c r="C97" s="42" t="s">
        <v>11</v>
      </c>
      <c r="D97" s="41" t="s">
        <v>12</v>
      </c>
      <c r="E97" s="20">
        <v>24</v>
      </c>
      <c r="F97" s="44">
        <v>100</v>
      </c>
      <c r="G97" s="17" t="s">
        <v>13</v>
      </c>
      <c r="H97" s="17" t="s">
        <v>94</v>
      </c>
      <c r="I97" s="17"/>
    </row>
    <row r="98" spans="1:9">
      <c r="A98" s="17">
        <v>96</v>
      </c>
      <c r="B98" s="41" t="s">
        <v>116</v>
      </c>
      <c r="C98" s="42" t="s">
        <v>11</v>
      </c>
      <c r="D98" s="41" t="s">
        <v>12</v>
      </c>
      <c r="E98" s="20">
        <v>24</v>
      </c>
      <c r="F98" s="44">
        <v>100</v>
      </c>
      <c r="G98" s="17" t="s">
        <v>13</v>
      </c>
      <c r="H98" s="17" t="s">
        <v>94</v>
      </c>
      <c r="I98" s="17"/>
    </row>
    <row r="99" spans="1:9">
      <c r="A99" s="17">
        <v>97</v>
      </c>
      <c r="B99" s="41" t="s">
        <v>117</v>
      </c>
      <c r="C99" s="42" t="s">
        <v>11</v>
      </c>
      <c r="D99" s="41" t="s">
        <v>12</v>
      </c>
      <c r="E99" s="20">
        <v>24</v>
      </c>
      <c r="F99" s="44">
        <v>100</v>
      </c>
      <c r="G99" s="17" t="s">
        <v>13</v>
      </c>
      <c r="H99" s="17" t="s">
        <v>94</v>
      </c>
      <c r="I99" s="17"/>
    </row>
    <row r="100" spans="1:9">
      <c r="A100" s="17">
        <v>98</v>
      </c>
      <c r="B100" s="41" t="s">
        <v>118</v>
      </c>
      <c r="C100" s="42" t="s">
        <v>11</v>
      </c>
      <c r="D100" s="41" t="s">
        <v>12</v>
      </c>
      <c r="E100" s="20">
        <v>24</v>
      </c>
      <c r="F100" s="44">
        <v>100</v>
      </c>
      <c r="G100" s="17" t="s">
        <v>13</v>
      </c>
      <c r="H100" s="17" t="s">
        <v>94</v>
      </c>
      <c r="I100" s="17"/>
    </row>
    <row r="101" spans="1:9">
      <c r="A101" s="17">
        <v>99</v>
      </c>
      <c r="B101" s="41" t="s">
        <v>119</v>
      </c>
      <c r="C101" s="42" t="s">
        <v>11</v>
      </c>
      <c r="D101" s="41" t="s">
        <v>12</v>
      </c>
      <c r="E101" s="20">
        <v>24</v>
      </c>
      <c r="F101" s="44">
        <v>100</v>
      </c>
      <c r="G101" s="17" t="s">
        <v>13</v>
      </c>
      <c r="H101" s="17" t="s">
        <v>94</v>
      </c>
      <c r="I101" s="17"/>
    </row>
    <row r="102" spans="1:9">
      <c r="A102" s="17">
        <v>100</v>
      </c>
      <c r="B102" s="41" t="s">
        <v>120</v>
      </c>
      <c r="C102" s="42" t="s">
        <v>11</v>
      </c>
      <c r="D102" s="41" t="s">
        <v>12</v>
      </c>
      <c r="E102" s="20">
        <v>24</v>
      </c>
      <c r="F102" s="44">
        <v>100</v>
      </c>
      <c r="G102" s="17" t="s">
        <v>13</v>
      </c>
      <c r="H102" s="17" t="s">
        <v>94</v>
      </c>
      <c r="I102" s="17"/>
    </row>
    <row r="103" spans="1:9">
      <c r="A103" s="17">
        <v>101</v>
      </c>
      <c r="B103" s="41" t="s">
        <v>121</v>
      </c>
      <c r="C103" s="42" t="s">
        <v>11</v>
      </c>
      <c r="D103" s="41" t="s">
        <v>12</v>
      </c>
      <c r="E103" s="20">
        <v>24</v>
      </c>
      <c r="F103" s="44">
        <v>100</v>
      </c>
      <c r="G103" s="17" t="s">
        <v>13</v>
      </c>
      <c r="H103" s="17" t="s">
        <v>94</v>
      </c>
      <c r="I103" s="17"/>
    </row>
    <row r="104" spans="1:9">
      <c r="A104" s="17">
        <v>102</v>
      </c>
      <c r="B104" s="41" t="s">
        <v>122</v>
      </c>
      <c r="C104" s="42" t="s">
        <v>11</v>
      </c>
      <c r="D104" s="41" t="s">
        <v>12</v>
      </c>
      <c r="E104" s="20">
        <v>24</v>
      </c>
      <c r="F104" s="44">
        <v>100</v>
      </c>
      <c r="G104" s="17" t="s">
        <v>13</v>
      </c>
      <c r="H104" s="17" t="s">
        <v>94</v>
      </c>
      <c r="I104" s="17"/>
    </row>
    <row r="105" spans="1:9">
      <c r="A105" s="17">
        <v>103</v>
      </c>
      <c r="B105" s="41" t="s">
        <v>123</v>
      </c>
      <c r="C105" s="42" t="s">
        <v>21</v>
      </c>
      <c r="D105" s="41" t="s">
        <v>12</v>
      </c>
      <c r="E105" s="20">
        <v>24</v>
      </c>
      <c r="F105" s="44">
        <v>100</v>
      </c>
      <c r="G105" s="17" t="s">
        <v>13</v>
      </c>
      <c r="H105" s="17" t="s">
        <v>94</v>
      </c>
      <c r="I105" s="17"/>
    </row>
    <row r="106" spans="1:9">
      <c r="A106" s="17">
        <v>104</v>
      </c>
      <c r="B106" s="41" t="s">
        <v>124</v>
      </c>
      <c r="C106" s="42" t="s">
        <v>11</v>
      </c>
      <c r="D106" s="41" t="s">
        <v>12</v>
      </c>
      <c r="E106" s="20">
        <v>24</v>
      </c>
      <c r="F106" s="44">
        <v>100</v>
      </c>
      <c r="G106" s="17" t="s">
        <v>13</v>
      </c>
      <c r="H106" s="17" t="s">
        <v>94</v>
      </c>
      <c r="I106" s="17"/>
    </row>
    <row r="107" spans="1:9">
      <c r="A107" s="17">
        <v>105</v>
      </c>
      <c r="B107" s="41" t="s">
        <v>125</v>
      </c>
      <c r="C107" s="42" t="s">
        <v>11</v>
      </c>
      <c r="D107" s="41" t="s">
        <v>12</v>
      </c>
      <c r="E107" s="20">
        <v>24</v>
      </c>
      <c r="F107" s="44">
        <v>100</v>
      </c>
      <c r="G107" s="17" t="s">
        <v>13</v>
      </c>
      <c r="H107" s="17" t="s">
        <v>94</v>
      </c>
      <c r="I107" s="17"/>
    </row>
    <row r="108" spans="1:9">
      <c r="A108" s="17">
        <v>106</v>
      </c>
      <c r="B108" s="41" t="s">
        <v>126</v>
      </c>
      <c r="C108" s="42" t="s">
        <v>11</v>
      </c>
      <c r="D108" s="41" t="s">
        <v>12</v>
      </c>
      <c r="E108" s="20">
        <v>24</v>
      </c>
      <c r="F108" s="44">
        <v>100</v>
      </c>
      <c r="G108" s="17" t="s">
        <v>13</v>
      </c>
      <c r="H108" s="17" t="s">
        <v>94</v>
      </c>
      <c r="I108" s="17"/>
    </row>
    <row r="109" spans="1:9">
      <c r="A109" s="17">
        <v>107</v>
      </c>
      <c r="B109" s="41" t="s">
        <v>127</v>
      </c>
      <c r="C109" s="42" t="s">
        <v>11</v>
      </c>
      <c r="D109" s="41" t="s">
        <v>12</v>
      </c>
      <c r="E109" s="20">
        <v>24</v>
      </c>
      <c r="F109" s="44">
        <v>100</v>
      </c>
      <c r="G109" s="17" t="s">
        <v>13</v>
      </c>
      <c r="H109" s="17" t="s">
        <v>94</v>
      </c>
      <c r="I109" s="17"/>
    </row>
    <row r="110" spans="1:9">
      <c r="A110" s="17">
        <v>108</v>
      </c>
      <c r="B110" s="41" t="s">
        <v>118</v>
      </c>
      <c r="C110" s="42" t="s">
        <v>11</v>
      </c>
      <c r="D110" s="41" t="s">
        <v>12</v>
      </c>
      <c r="E110" s="20">
        <v>24</v>
      </c>
      <c r="F110" s="44">
        <v>100</v>
      </c>
      <c r="G110" s="17" t="s">
        <v>13</v>
      </c>
      <c r="H110" s="17" t="s">
        <v>94</v>
      </c>
      <c r="I110" s="17"/>
    </row>
    <row r="111" spans="1:9">
      <c r="A111" s="17">
        <v>109</v>
      </c>
      <c r="B111" s="41" t="s">
        <v>128</v>
      </c>
      <c r="C111" s="42" t="s">
        <v>11</v>
      </c>
      <c r="D111" s="41" t="s">
        <v>12</v>
      </c>
      <c r="E111" s="20">
        <v>24</v>
      </c>
      <c r="F111" s="44">
        <v>100</v>
      </c>
      <c r="G111" s="17" t="s">
        <v>13</v>
      </c>
      <c r="H111" s="17" t="s">
        <v>94</v>
      </c>
      <c r="I111" s="17"/>
    </row>
    <row r="112" spans="1:9">
      <c r="A112" s="17">
        <v>110</v>
      </c>
      <c r="B112" s="41" t="s">
        <v>129</v>
      </c>
      <c r="C112" s="42" t="s">
        <v>11</v>
      </c>
      <c r="D112" s="41" t="s">
        <v>12</v>
      </c>
      <c r="E112" s="20">
        <v>24</v>
      </c>
      <c r="F112" s="44">
        <v>100</v>
      </c>
      <c r="G112" s="17" t="s">
        <v>13</v>
      </c>
      <c r="H112" s="17" t="s">
        <v>94</v>
      </c>
      <c r="I112" s="17"/>
    </row>
    <row r="113" spans="1:9">
      <c r="A113" s="17">
        <v>111</v>
      </c>
      <c r="B113" s="41" t="s">
        <v>130</v>
      </c>
      <c r="C113" s="42" t="s">
        <v>11</v>
      </c>
      <c r="D113" s="41" t="s">
        <v>12</v>
      </c>
      <c r="E113" s="20">
        <v>24</v>
      </c>
      <c r="F113" s="44">
        <v>100</v>
      </c>
      <c r="G113" s="17" t="s">
        <v>13</v>
      </c>
      <c r="H113" s="17" t="s">
        <v>94</v>
      </c>
      <c r="I113" s="17"/>
    </row>
    <row r="114" spans="1:9">
      <c r="A114" s="17">
        <v>112</v>
      </c>
      <c r="B114" s="41" t="s">
        <v>131</v>
      </c>
      <c r="C114" s="42" t="s">
        <v>11</v>
      </c>
      <c r="D114" s="41" t="s">
        <v>12</v>
      </c>
      <c r="E114" s="20">
        <v>24</v>
      </c>
      <c r="F114" s="44">
        <v>100</v>
      </c>
      <c r="G114" s="17" t="s">
        <v>13</v>
      </c>
      <c r="H114" s="17" t="s">
        <v>94</v>
      </c>
      <c r="I114" s="17"/>
    </row>
    <row r="115" spans="1:9">
      <c r="A115" s="17">
        <v>113</v>
      </c>
      <c r="B115" s="41" t="s">
        <v>132</v>
      </c>
      <c r="C115" s="42" t="s">
        <v>11</v>
      </c>
      <c r="D115" s="41" t="s">
        <v>12</v>
      </c>
      <c r="E115" s="20">
        <v>24</v>
      </c>
      <c r="F115" s="44">
        <v>100</v>
      </c>
      <c r="G115" s="17" t="s">
        <v>13</v>
      </c>
      <c r="H115" s="17" t="s">
        <v>94</v>
      </c>
      <c r="I115" s="17"/>
    </row>
    <row r="116" spans="1:9">
      <c r="A116" s="17">
        <v>114</v>
      </c>
      <c r="B116" s="41" t="s">
        <v>133</v>
      </c>
      <c r="C116" s="42" t="s">
        <v>11</v>
      </c>
      <c r="D116" s="41" t="s">
        <v>12</v>
      </c>
      <c r="E116" s="20">
        <v>24</v>
      </c>
      <c r="F116" s="44">
        <v>100</v>
      </c>
      <c r="G116" s="17" t="s">
        <v>13</v>
      </c>
      <c r="H116" s="17" t="s">
        <v>94</v>
      </c>
      <c r="I116" s="17"/>
    </row>
    <row r="117" spans="1:9">
      <c r="A117" s="17">
        <v>115</v>
      </c>
      <c r="B117" s="18" t="s">
        <v>134</v>
      </c>
      <c r="C117" s="19" t="s">
        <v>11</v>
      </c>
      <c r="D117" s="18" t="s">
        <v>12</v>
      </c>
      <c r="E117" s="20">
        <v>24</v>
      </c>
      <c r="F117" s="44">
        <v>100</v>
      </c>
      <c r="G117" s="17" t="s">
        <v>13</v>
      </c>
      <c r="H117" s="17" t="s">
        <v>135</v>
      </c>
      <c r="I117" s="17"/>
    </row>
    <row r="118" spans="1:9">
      <c r="A118" s="17">
        <v>116</v>
      </c>
      <c r="B118" s="18" t="s">
        <v>136</v>
      </c>
      <c r="C118" s="19" t="s">
        <v>11</v>
      </c>
      <c r="D118" s="18" t="s">
        <v>12</v>
      </c>
      <c r="E118" s="20">
        <v>24</v>
      </c>
      <c r="F118" s="44">
        <v>100</v>
      </c>
      <c r="G118" s="17" t="s">
        <v>13</v>
      </c>
      <c r="H118" s="17" t="s">
        <v>135</v>
      </c>
      <c r="I118" s="17"/>
    </row>
    <row r="119" spans="1:9">
      <c r="A119" s="17">
        <v>117</v>
      </c>
      <c r="B119" s="18" t="s">
        <v>137</v>
      </c>
      <c r="C119" s="19" t="s">
        <v>11</v>
      </c>
      <c r="D119" s="18" t="s">
        <v>12</v>
      </c>
      <c r="E119" s="20">
        <v>24</v>
      </c>
      <c r="F119" s="44">
        <v>100</v>
      </c>
      <c r="G119" s="17" t="s">
        <v>13</v>
      </c>
      <c r="H119" s="17" t="s">
        <v>135</v>
      </c>
      <c r="I119" s="17"/>
    </row>
    <row r="120" spans="1:9">
      <c r="A120" s="17">
        <v>118</v>
      </c>
      <c r="B120" s="18" t="s">
        <v>138</v>
      </c>
      <c r="C120" s="19" t="s">
        <v>11</v>
      </c>
      <c r="D120" s="18" t="s">
        <v>12</v>
      </c>
      <c r="E120" s="20">
        <v>24</v>
      </c>
      <c r="F120" s="44">
        <v>100</v>
      </c>
      <c r="G120" s="17" t="s">
        <v>13</v>
      </c>
      <c r="H120" s="17" t="s">
        <v>135</v>
      </c>
      <c r="I120" s="17"/>
    </row>
    <row r="121" spans="1:9">
      <c r="A121" s="17">
        <v>119</v>
      </c>
      <c r="B121" s="18" t="s">
        <v>139</v>
      </c>
      <c r="C121" s="19" t="s">
        <v>11</v>
      </c>
      <c r="D121" s="18" t="s">
        <v>12</v>
      </c>
      <c r="E121" s="20">
        <v>24</v>
      </c>
      <c r="F121" s="44">
        <v>100</v>
      </c>
      <c r="G121" s="17" t="s">
        <v>13</v>
      </c>
      <c r="H121" s="17" t="s">
        <v>135</v>
      </c>
      <c r="I121" s="17"/>
    </row>
    <row r="122" spans="1:9">
      <c r="A122" s="17">
        <v>120</v>
      </c>
      <c r="B122" s="18" t="s">
        <v>140</v>
      </c>
      <c r="C122" s="19" t="s">
        <v>11</v>
      </c>
      <c r="D122" s="18" t="s">
        <v>12</v>
      </c>
      <c r="E122" s="20">
        <v>24</v>
      </c>
      <c r="F122" s="44">
        <v>100</v>
      </c>
      <c r="G122" s="17" t="s">
        <v>13</v>
      </c>
      <c r="H122" s="17" t="s">
        <v>135</v>
      </c>
      <c r="I122" s="17"/>
    </row>
    <row r="123" spans="1:9">
      <c r="A123" s="17">
        <v>121</v>
      </c>
      <c r="B123" s="18" t="s">
        <v>141</v>
      </c>
      <c r="C123" s="19" t="s">
        <v>11</v>
      </c>
      <c r="D123" s="18" t="s">
        <v>12</v>
      </c>
      <c r="E123" s="20">
        <v>24</v>
      </c>
      <c r="F123" s="44">
        <v>100</v>
      </c>
      <c r="G123" s="17" t="s">
        <v>13</v>
      </c>
      <c r="H123" s="17" t="s">
        <v>135</v>
      </c>
      <c r="I123" s="17"/>
    </row>
    <row r="124" spans="1:9">
      <c r="A124" s="17">
        <v>122</v>
      </c>
      <c r="B124" s="18" t="s">
        <v>142</v>
      </c>
      <c r="C124" s="19" t="s">
        <v>11</v>
      </c>
      <c r="D124" s="18" t="s">
        <v>12</v>
      </c>
      <c r="E124" s="20">
        <v>24</v>
      </c>
      <c r="F124" s="44">
        <v>100</v>
      </c>
      <c r="G124" s="17" t="s">
        <v>13</v>
      </c>
      <c r="H124" s="17" t="s">
        <v>135</v>
      </c>
      <c r="I124" s="17"/>
    </row>
    <row r="125" spans="1:9">
      <c r="A125" s="17">
        <v>123</v>
      </c>
      <c r="B125" s="18" t="s">
        <v>143</v>
      </c>
      <c r="C125" s="19" t="s">
        <v>11</v>
      </c>
      <c r="D125" s="18" t="s">
        <v>12</v>
      </c>
      <c r="E125" s="20">
        <v>24</v>
      </c>
      <c r="F125" s="44">
        <v>100</v>
      </c>
      <c r="G125" s="17" t="s">
        <v>13</v>
      </c>
      <c r="H125" s="17" t="s">
        <v>135</v>
      </c>
      <c r="I125" s="17"/>
    </row>
    <row r="126" spans="1:9">
      <c r="A126" s="17">
        <v>124</v>
      </c>
      <c r="B126" s="18" t="s">
        <v>118</v>
      </c>
      <c r="C126" s="19" t="s">
        <v>11</v>
      </c>
      <c r="D126" s="18" t="s">
        <v>12</v>
      </c>
      <c r="E126" s="20">
        <v>24</v>
      </c>
      <c r="F126" s="44">
        <v>100</v>
      </c>
      <c r="G126" s="17" t="s">
        <v>13</v>
      </c>
      <c r="H126" s="17" t="s">
        <v>135</v>
      </c>
      <c r="I126" s="17"/>
    </row>
    <row r="127" spans="1:9">
      <c r="A127" s="17">
        <v>125</v>
      </c>
      <c r="B127" s="18" t="s">
        <v>144</v>
      </c>
      <c r="C127" s="19" t="s">
        <v>11</v>
      </c>
      <c r="D127" s="18" t="s">
        <v>12</v>
      </c>
      <c r="E127" s="20">
        <v>24</v>
      </c>
      <c r="F127" s="44">
        <v>100</v>
      </c>
      <c r="G127" s="17" t="s">
        <v>13</v>
      </c>
      <c r="H127" s="17" t="s">
        <v>135</v>
      </c>
      <c r="I127" s="17"/>
    </row>
    <row r="128" spans="1:9">
      <c r="A128" s="17">
        <v>126</v>
      </c>
      <c r="B128" s="18" t="s">
        <v>145</v>
      </c>
      <c r="C128" s="19" t="s">
        <v>11</v>
      </c>
      <c r="D128" s="18" t="s">
        <v>12</v>
      </c>
      <c r="E128" s="20">
        <v>24</v>
      </c>
      <c r="F128" s="44">
        <v>100</v>
      </c>
      <c r="G128" s="17" t="s">
        <v>13</v>
      </c>
      <c r="H128" s="17" t="s">
        <v>135</v>
      </c>
      <c r="I128" s="17"/>
    </row>
    <row r="129" spans="1:9">
      <c r="A129" s="17">
        <v>127</v>
      </c>
      <c r="B129" s="18" t="s">
        <v>146</v>
      </c>
      <c r="C129" s="19" t="s">
        <v>11</v>
      </c>
      <c r="D129" s="18" t="s">
        <v>12</v>
      </c>
      <c r="E129" s="20">
        <v>24</v>
      </c>
      <c r="F129" s="44">
        <v>100</v>
      </c>
      <c r="G129" s="17" t="s">
        <v>13</v>
      </c>
      <c r="H129" s="17" t="s">
        <v>135</v>
      </c>
      <c r="I129" s="17"/>
    </row>
    <row r="130" spans="1:9">
      <c r="A130" s="17">
        <v>128</v>
      </c>
      <c r="B130" s="18" t="s">
        <v>147</v>
      </c>
      <c r="C130" s="19" t="s">
        <v>11</v>
      </c>
      <c r="D130" s="18" t="s">
        <v>12</v>
      </c>
      <c r="E130" s="20">
        <v>24</v>
      </c>
      <c r="F130" s="44">
        <v>100</v>
      </c>
      <c r="G130" s="17" t="s">
        <v>13</v>
      </c>
      <c r="H130" s="17" t="s">
        <v>135</v>
      </c>
      <c r="I130" s="17"/>
    </row>
    <row r="131" spans="1:9">
      <c r="A131" s="17">
        <v>129</v>
      </c>
      <c r="B131" s="18" t="s">
        <v>148</v>
      </c>
      <c r="C131" s="19" t="s">
        <v>11</v>
      </c>
      <c r="D131" s="18" t="s">
        <v>12</v>
      </c>
      <c r="E131" s="20">
        <v>24</v>
      </c>
      <c r="F131" s="44">
        <v>100</v>
      </c>
      <c r="G131" s="17" t="s">
        <v>13</v>
      </c>
      <c r="H131" s="17" t="s">
        <v>135</v>
      </c>
      <c r="I131" s="17"/>
    </row>
    <row r="132" spans="1:9">
      <c r="A132" s="17">
        <v>130</v>
      </c>
      <c r="B132" s="18" t="s">
        <v>149</v>
      </c>
      <c r="C132" s="19" t="s">
        <v>11</v>
      </c>
      <c r="D132" s="18" t="s">
        <v>12</v>
      </c>
      <c r="E132" s="20">
        <v>24</v>
      </c>
      <c r="F132" s="44">
        <v>100</v>
      </c>
      <c r="G132" s="17" t="s">
        <v>13</v>
      </c>
      <c r="H132" s="17" t="s">
        <v>135</v>
      </c>
      <c r="I132" s="17"/>
    </row>
    <row r="133" spans="1:9">
      <c r="A133" s="17">
        <v>131</v>
      </c>
      <c r="B133" s="18" t="s">
        <v>150</v>
      </c>
      <c r="C133" s="19" t="s">
        <v>11</v>
      </c>
      <c r="D133" s="18" t="s">
        <v>12</v>
      </c>
      <c r="E133" s="20">
        <v>24</v>
      </c>
      <c r="F133" s="44">
        <v>100</v>
      </c>
      <c r="G133" s="17" t="s">
        <v>13</v>
      </c>
      <c r="H133" s="17" t="s">
        <v>135</v>
      </c>
      <c r="I133" s="17"/>
    </row>
    <row r="134" spans="1:9">
      <c r="A134" s="17">
        <v>132</v>
      </c>
      <c r="B134" s="18" t="s">
        <v>151</v>
      </c>
      <c r="C134" s="19" t="s">
        <v>11</v>
      </c>
      <c r="D134" s="18" t="s">
        <v>12</v>
      </c>
      <c r="E134" s="20">
        <v>24</v>
      </c>
      <c r="F134" s="44">
        <v>100</v>
      </c>
      <c r="G134" s="17" t="s">
        <v>13</v>
      </c>
      <c r="H134" s="17" t="s">
        <v>135</v>
      </c>
      <c r="I134" s="17"/>
    </row>
    <row r="135" spans="1:9">
      <c r="A135" s="17">
        <v>133</v>
      </c>
      <c r="B135" s="18" t="s">
        <v>152</v>
      </c>
      <c r="C135" s="19" t="s">
        <v>11</v>
      </c>
      <c r="D135" s="18" t="s">
        <v>12</v>
      </c>
      <c r="E135" s="20">
        <v>24</v>
      </c>
      <c r="F135" s="44">
        <v>100</v>
      </c>
      <c r="G135" s="17" t="s">
        <v>13</v>
      </c>
      <c r="H135" s="17" t="s">
        <v>135</v>
      </c>
      <c r="I135" s="17"/>
    </row>
    <row r="136" spans="1:9">
      <c r="A136" s="17">
        <v>134</v>
      </c>
      <c r="B136" s="18" t="s">
        <v>153</v>
      </c>
      <c r="C136" s="19" t="s">
        <v>11</v>
      </c>
      <c r="D136" s="18" t="s">
        <v>12</v>
      </c>
      <c r="E136" s="20">
        <v>24</v>
      </c>
      <c r="F136" s="44">
        <v>100</v>
      </c>
      <c r="G136" s="17" t="s">
        <v>13</v>
      </c>
      <c r="H136" s="17" t="s">
        <v>135</v>
      </c>
      <c r="I136" s="17"/>
    </row>
    <row r="137" spans="1:9">
      <c r="A137" s="17">
        <v>135</v>
      </c>
      <c r="B137" s="18" t="s">
        <v>154</v>
      </c>
      <c r="C137" s="19" t="s">
        <v>11</v>
      </c>
      <c r="D137" s="18" t="s">
        <v>12</v>
      </c>
      <c r="E137" s="20">
        <v>24</v>
      </c>
      <c r="F137" s="44">
        <v>100</v>
      </c>
      <c r="G137" s="17" t="s">
        <v>13</v>
      </c>
      <c r="H137" s="17" t="s">
        <v>135</v>
      </c>
      <c r="I137" s="17"/>
    </row>
    <row r="138" spans="1:9">
      <c r="A138" s="17">
        <v>136</v>
      </c>
      <c r="B138" s="18" t="s">
        <v>155</v>
      </c>
      <c r="C138" s="19" t="s">
        <v>11</v>
      </c>
      <c r="D138" s="18" t="s">
        <v>12</v>
      </c>
      <c r="E138" s="20">
        <v>24</v>
      </c>
      <c r="F138" s="44">
        <v>100</v>
      </c>
      <c r="G138" s="17" t="s">
        <v>13</v>
      </c>
      <c r="H138" s="17" t="s">
        <v>135</v>
      </c>
      <c r="I138" s="17"/>
    </row>
    <row r="139" spans="1:9">
      <c r="A139" s="17">
        <v>137</v>
      </c>
      <c r="B139" s="18" t="s">
        <v>156</v>
      </c>
      <c r="C139" s="19" t="s">
        <v>21</v>
      </c>
      <c r="D139" s="18" t="s">
        <v>12</v>
      </c>
      <c r="E139" s="20">
        <v>24</v>
      </c>
      <c r="F139" s="44">
        <v>100</v>
      </c>
      <c r="G139" s="17" t="s">
        <v>13</v>
      </c>
      <c r="H139" s="17" t="s">
        <v>135</v>
      </c>
      <c r="I139" s="17"/>
    </row>
    <row r="140" spans="1:9">
      <c r="A140" s="17">
        <v>138</v>
      </c>
      <c r="B140" s="18" t="s">
        <v>157</v>
      </c>
      <c r="C140" s="19" t="s">
        <v>11</v>
      </c>
      <c r="D140" s="18" t="s">
        <v>12</v>
      </c>
      <c r="E140" s="20">
        <v>24</v>
      </c>
      <c r="F140" s="44">
        <v>100</v>
      </c>
      <c r="G140" s="17" t="s">
        <v>13</v>
      </c>
      <c r="H140" s="17" t="s">
        <v>135</v>
      </c>
      <c r="I140" s="17"/>
    </row>
    <row r="141" spans="1:9">
      <c r="A141" s="17">
        <v>139</v>
      </c>
      <c r="B141" s="18" t="s">
        <v>158</v>
      </c>
      <c r="C141" s="19" t="s">
        <v>11</v>
      </c>
      <c r="D141" s="18" t="s">
        <v>12</v>
      </c>
      <c r="E141" s="20">
        <v>24</v>
      </c>
      <c r="F141" s="44">
        <v>100</v>
      </c>
      <c r="G141" s="17" t="s">
        <v>13</v>
      </c>
      <c r="H141" s="17" t="s">
        <v>135</v>
      </c>
      <c r="I141" s="17"/>
    </row>
    <row r="142" spans="1:9">
      <c r="A142" s="17">
        <v>140</v>
      </c>
      <c r="B142" s="18" t="s">
        <v>159</v>
      </c>
      <c r="C142" s="19" t="s">
        <v>11</v>
      </c>
      <c r="D142" s="18" t="s">
        <v>12</v>
      </c>
      <c r="E142" s="20">
        <v>24</v>
      </c>
      <c r="F142" s="44">
        <v>100</v>
      </c>
      <c r="G142" s="17" t="s">
        <v>13</v>
      </c>
      <c r="H142" s="17" t="s">
        <v>135</v>
      </c>
      <c r="I142" s="17"/>
    </row>
    <row r="143" spans="1:9">
      <c r="A143" s="17">
        <v>141</v>
      </c>
      <c r="B143" s="18" t="s">
        <v>160</v>
      </c>
      <c r="C143" s="19" t="s">
        <v>11</v>
      </c>
      <c r="D143" s="18" t="s">
        <v>12</v>
      </c>
      <c r="E143" s="20">
        <v>24</v>
      </c>
      <c r="F143" s="44">
        <v>100</v>
      </c>
      <c r="G143" s="17" t="s">
        <v>13</v>
      </c>
      <c r="H143" s="17" t="s">
        <v>135</v>
      </c>
      <c r="I143" s="17"/>
    </row>
    <row r="144" spans="1:9">
      <c r="A144" s="17">
        <v>142</v>
      </c>
      <c r="B144" s="18" t="s">
        <v>161</v>
      </c>
      <c r="C144" s="19" t="s">
        <v>11</v>
      </c>
      <c r="D144" s="18" t="s">
        <v>12</v>
      </c>
      <c r="E144" s="20">
        <v>24</v>
      </c>
      <c r="F144" s="44">
        <v>100</v>
      </c>
      <c r="G144" s="17" t="s">
        <v>13</v>
      </c>
      <c r="H144" s="17" t="s">
        <v>135</v>
      </c>
      <c r="I144" s="17"/>
    </row>
    <row r="145" spans="1:9">
      <c r="A145" s="17">
        <v>143</v>
      </c>
      <c r="B145" s="18" t="s">
        <v>162</v>
      </c>
      <c r="C145" s="19" t="s">
        <v>11</v>
      </c>
      <c r="D145" s="18" t="s">
        <v>12</v>
      </c>
      <c r="E145" s="20">
        <v>24</v>
      </c>
      <c r="F145" s="44">
        <v>100</v>
      </c>
      <c r="G145" s="17" t="s">
        <v>13</v>
      </c>
      <c r="H145" s="17" t="s">
        <v>135</v>
      </c>
      <c r="I145" s="17"/>
    </row>
    <row r="146" spans="1:9">
      <c r="A146" s="17">
        <v>144</v>
      </c>
      <c r="B146" s="18" t="s">
        <v>163</v>
      </c>
      <c r="C146" s="19" t="s">
        <v>11</v>
      </c>
      <c r="D146" s="18" t="s">
        <v>12</v>
      </c>
      <c r="E146" s="20">
        <v>24</v>
      </c>
      <c r="F146" s="44">
        <v>100</v>
      </c>
      <c r="G146" s="17" t="s">
        <v>13</v>
      </c>
      <c r="H146" s="17" t="s">
        <v>135</v>
      </c>
      <c r="I146" s="17"/>
    </row>
    <row r="147" spans="1:9">
      <c r="A147" s="17">
        <v>145</v>
      </c>
      <c r="B147" s="18" t="s">
        <v>164</v>
      </c>
      <c r="C147" s="19" t="s">
        <v>21</v>
      </c>
      <c r="D147" s="18" t="s">
        <v>12</v>
      </c>
      <c r="E147" s="20">
        <v>24</v>
      </c>
      <c r="F147" s="44">
        <v>100</v>
      </c>
      <c r="G147" s="17" t="s">
        <v>13</v>
      </c>
      <c r="H147" s="17" t="s">
        <v>135</v>
      </c>
      <c r="I147" s="17"/>
    </row>
    <row r="148" spans="1:9">
      <c r="A148" s="17">
        <v>146</v>
      </c>
      <c r="B148" s="18" t="s">
        <v>165</v>
      </c>
      <c r="C148" s="19" t="s">
        <v>11</v>
      </c>
      <c r="D148" s="18" t="s">
        <v>12</v>
      </c>
      <c r="E148" s="20">
        <v>24</v>
      </c>
      <c r="F148" s="44">
        <v>100</v>
      </c>
      <c r="G148" s="17" t="s">
        <v>13</v>
      </c>
      <c r="H148" s="17" t="s">
        <v>135</v>
      </c>
      <c r="I148" s="17"/>
    </row>
    <row r="149" spans="1:9">
      <c r="A149" s="17">
        <v>147</v>
      </c>
      <c r="B149" s="18" t="s">
        <v>166</v>
      </c>
      <c r="C149" s="19" t="s">
        <v>11</v>
      </c>
      <c r="D149" s="18" t="s">
        <v>12</v>
      </c>
      <c r="E149" s="20">
        <v>24</v>
      </c>
      <c r="F149" s="44">
        <v>100</v>
      </c>
      <c r="G149" s="17" t="s">
        <v>13</v>
      </c>
      <c r="H149" s="17" t="s">
        <v>135</v>
      </c>
      <c r="I149" s="17"/>
    </row>
    <row r="150" spans="1:9">
      <c r="A150" s="17">
        <v>148</v>
      </c>
      <c r="B150" s="18" t="s">
        <v>167</v>
      </c>
      <c r="C150" s="19" t="s">
        <v>11</v>
      </c>
      <c r="D150" s="18" t="s">
        <v>12</v>
      </c>
      <c r="E150" s="20">
        <v>24</v>
      </c>
      <c r="F150" s="44">
        <v>100</v>
      </c>
      <c r="G150" s="17" t="s">
        <v>13</v>
      </c>
      <c r="H150" s="17" t="s">
        <v>135</v>
      </c>
      <c r="I150" s="17"/>
    </row>
    <row r="151" spans="1:9">
      <c r="A151" s="17">
        <v>149</v>
      </c>
      <c r="B151" s="18" t="s">
        <v>168</v>
      </c>
      <c r="C151" s="19" t="s">
        <v>11</v>
      </c>
      <c r="D151" s="18" t="s">
        <v>12</v>
      </c>
      <c r="E151" s="20">
        <v>24</v>
      </c>
      <c r="F151" s="44">
        <v>100</v>
      </c>
      <c r="G151" s="17" t="s">
        <v>13</v>
      </c>
      <c r="H151" s="17" t="s">
        <v>135</v>
      </c>
      <c r="I151" s="17"/>
    </row>
    <row r="152" spans="1:9">
      <c r="A152" s="17">
        <v>150</v>
      </c>
      <c r="B152" s="18" t="s">
        <v>169</v>
      </c>
      <c r="C152" s="19" t="s">
        <v>11</v>
      </c>
      <c r="D152" s="18" t="s">
        <v>12</v>
      </c>
      <c r="E152" s="20">
        <v>24</v>
      </c>
      <c r="F152" s="44">
        <v>100</v>
      </c>
      <c r="G152" s="17" t="s">
        <v>13</v>
      </c>
      <c r="H152" s="17" t="s">
        <v>135</v>
      </c>
      <c r="I152" s="17"/>
    </row>
    <row r="153" spans="1:9">
      <c r="A153" s="17">
        <v>151</v>
      </c>
      <c r="B153" s="18" t="s">
        <v>170</v>
      </c>
      <c r="C153" s="19" t="s">
        <v>11</v>
      </c>
      <c r="D153" s="18" t="s">
        <v>12</v>
      </c>
      <c r="E153" s="20">
        <v>24</v>
      </c>
      <c r="F153" s="44">
        <v>100</v>
      </c>
      <c r="G153" s="17" t="s">
        <v>13</v>
      </c>
      <c r="H153" s="17" t="s">
        <v>135</v>
      </c>
      <c r="I153" s="17"/>
    </row>
    <row r="154" spans="1:9">
      <c r="A154" s="17">
        <v>152</v>
      </c>
      <c r="B154" s="18" t="s">
        <v>171</v>
      </c>
      <c r="C154" s="19" t="s">
        <v>11</v>
      </c>
      <c r="D154" s="18" t="s">
        <v>12</v>
      </c>
      <c r="E154" s="20">
        <v>24</v>
      </c>
      <c r="F154" s="44">
        <v>100</v>
      </c>
      <c r="G154" s="17" t="s">
        <v>13</v>
      </c>
      <c r="H154" s="17" t="s">
        <v>135</v>
      </c>
      <c r="I154" s="17"/>
    </row>
    <row r="155" spans="1:9">
      <c r="A155" s="17">
        <v>153</v>
      </c>
      <c r="B155" s="18" t="s">
        <v>172</v>
      </c>
      <c r="C155" s="19" t="s">
        <v>11</v>
      </c>
      <c r="D155" s="18" t="s">
        <v>12</v>
      </c>
      <c r="E155" s="20">
        <v>24</v>
      </c>
      <c r="F155" s="44">
        <v>100</v>
      </c>
      <c r="G155" s="17" t="s">
        <v>13</v>
      </c>
      <c r="H155" s="17" t="s">
        <v>135</v>
      </c>
      <c r="I155" s="17"/>
    </row>
    <row r="156" spans="1:9">
      <c r="A156" s="17">
        <v>154</v>
      </c>
      <c r="B156" s="18" t="s">
        <v>173</v>
      </c>
      <c r="C156" s="19" t="s">
        <v>11</v>
      </c>
      <c r="D156" s="18" t="s">
        <v>12</v>
      </c>
      <c r="E156" s="20">
        <v>24</v>
      </c>
      <c r="F156" s="44">
        <v>100</v>
      </c>
      <c r="G156" s="17" t="s">
        <v>13</v>
      </c>
      <c r="H156" s="17" t="s">
        <v>135</v>
      </c>
      <c r="I156" s="17"/>
    </row>
    <row r="157" spans="1:9">
      <c r="A157" s="17">
        <v>155</v>
      </c>
      <c r="B157" s="39" t="s">
        <v>174</v>
      </c>
      <c r="C157" s="40" t="s">
        <v>11</v>
      </c>
      <c r="D157" s="39" t="s">
        <v>12</v>
      </c>
      <c r="E157" s="36">
        <v>24</v>
      </c>
      <c r="F157" s="79">
        <v>100</v>
      </c>
      <c r="G157" s="17" t="s">
        <v>13</v>
      </c>
      <c r="H157" s="17" t="s">
        <v>135</v>
      </c>
      <c r="I157" s="17"/>
    </row>
    <row r="158" spans="1:9">
      <c r="A158" s="17">
        <v>156</v>
      </c>
      <c r="B158" s="41" t="s">
        <v>175</v>
      </c>
      <c r="C158" s="42" t="s">
        <v>11</v>
      </c>
      <c r="D158" s="41" t="s">
        <v>12</v>
      </c>
      <c r="E158" s="20">
        <v>24</v>
      </c>
      <c r="F158" s="44">
        <v>100</v>
      </c>
      <c r="G158" s="17" t="s">
        <v>13</v>
      </c>
      <c r="H158" s="17" t="s">
        <v>135</v>
      </c>
      <c r="I158" s="17"/>
    </row>
    <row r="159" spans="1:9">
      <c r="A159" s="17">
        <v>157</v>
      </c>
      <c r="B159" s="18" t="s">
        <v>176</v>
      </c>
      <c r="C159" s="19" t="s">
        <v>11</v>
      </c>
      <c r="D159" s="18" t="s">
        <v>12</v>
      </c>
      <c r="E159" s="20">
        <v>24</v>
      </c>
      <c r="F159" s="44">
        <v>100</v>
      </c>
      <c r="G159" s="17" t="s">
        <v>13</v>
      </c>
      <c r="H159" s="17" t="s">
        <v>177</v>
      </c>
      <c r="I159" s="17"/>
    </row>
    <row r="160" spans="1:9">
      <c r="A160" s="17">
        <v>158</v>
      </c>
      <c r="B160" s="18" t="s">
        <v>178</v>
      </c>
      <c r="C160" s="19" t="s">
        <v>11</v>
      </c>
      <c r="D160" s="18" t="s">
        <v>12</v>
      </c>
      <c r="E160" s="20">
        <v>24</v>
      </c>
      <c r="F160" s="44">
        <v>100</v>
      </c>
      <c r="G160" s="17" t="s">
        <v>13</v>
      </c>
      <c r="H160" s="17" t="s">
        <v>177</v>
      </c>
      <c r="I160" s="17"/>
    </row>
    <row r="161" spans="1:9">
      <c r="A161" s="17">
        <v>159</v>
      </c>
      <c r="B161" s="18" t="s">
        <v>179</v>
      </c>
      <c r="C161" s="19" t="s">
        <v>11</v>
      </c>
      <c r="D161" s="18" t="s">
        <v>12</v>
      </c>
      <c r="E161" s="20">
        <v>24</v>
      </c>
      <c r="F161" s="44">
        <v>100</v>
      </c>
      <c r="G161" s="17" t="s">
        <v>13</v>
      </c>
      <c r="H161" s="17" t="s">
        <v>177</v>
      </c>
      <c r="I161" s="17"/>
    </row>
    <row r="162" spans="1:9">
      <c r="A162" s="17">
        <v>160</v>
      </c>
      <c r="B162" s="18" t="s">
        <v>180</v>
      </c>
      <c r="C162" s="19" t="s">
        <v>11</v>
      </c>
      <c r="D162" s="18" t="s">
        <v>12</v>
      </c>
      <c r="E162" s="20">
        <v>24</v>
      </c>
      <c r="F162" s="44">
        <v>100</v>
      </c>
      <c r="G162" s="17" t="s">
        <v>13</v>
      </c>
      <c r="H162" s="17" t="s">
        <v>177</v>
      </c>
      <c r="I162" s="17"/>
    </row>
    <row r="163" spans="1:9">
      <c r="A163" s="17">
        <v>161</v>
      </c>
      <c r="B163" s="18" t="s">
        <v>181</v>
      </c>
      <c r="C163" s="19" t="s">
        <v>11</v>
      </c>
      <c r="D163" s="18" t="s">
        <v>12</v>
      </c>
      <c r="E163" s="20">
        <v>24</v>
      </c>
      <c r="F163" s="44">
        <v>100</v>
      </c>
      <c r="G163" s="17" t="s">
        <v>13</v>
      </c>
      <c r="H163" s="17" t="s">
        <v>177</v>
      </c>
      <c r="I163" s="17"/>
    </row>
    <row r="164" spans="1:9">
      <c r="A164" s="17">
        <v>162</v>
      </c>
      <c r="B164" s="18" t="s">
        <v>182</v>
      </c>
      <c r="C164" s="19" t="s">
        <v>11</v>
      </c>
      <c r="D164" s="18" t="s">
        <v>12</v>
      </c>
      <c r="E164" s="20">
        <v>24</v>
      </c>
      <c r="F164" s="44">
        <v>100</v>
      </c>
      <c r="G164" s="17" t="s">
        <v>13</v>
      </c>
      <c r="H164" s="17" t="s">
        <v>177</v>
      </c>
      <c r="I164" s="17"/>
    </row>
    <row r="165" spans="1:9">
      <c r="A165" s="17">
        <v>163</v>
      </c>
      <c r="B165" s="18" t="s">
        <v>183</v>
      </c>
      <c r="C165" s="19" t="s">
        <v>11</v>
      </c>
      <c r="D165" s="18" t="s">
        <v>12</v>
      </c>
      <c r="E165" s="20">
        <v>24</v>
      </c>
      <c r="F165" s="44">
        <v>100</v>
      </c>
      <c r="G165" s="17" t="s">
        <v>13</v>
      </c>
      <c r="H165" s="17" t="s">
        <v>177</v>
      </c>
      <c r="I165" s="17"/>
    </row>
    <row r="166" spans="1:9">
      <c r="A166" s="17">
        <v>164</v>
      </c>
      <c r="B166" s="18" t="s">
        <v>184</v>
      </c>
      <c r="C166" s="19" t="s">
        <v>11</v>
      </c>
      <c r="D166" s="18" t="s">
        <v>12</v>
      </c>
      <c r="E166" s="20">
        <v>24</v>
      </c>
      <c r="F166" s="44">
        <v>100</v>
      </c>
      <c r="G166" s="17" t="s">
        <v>13</v>
      </c>
      <c r="H166" s="17" t="s">
        <v>177</v>
      </c>
      <c r="I166" s="17"/>
    </row>
    <row r="167" spans="1:9">
      <c r="A167" s="17">
        <v>165</v>
      </c>
      <c r="B167" s="18" t="s">
        <v>185</v>
      </c>
      <c r="C167" s="19" t="s">
        <v>11</v>
      </c>
      <c r="D167" s="18" t="s">
        <v>12</v>
      </c>
      <c r="E167" s="20">
        <v>24</v>
      </c>
      <c r="F167" s="44">
        <v>100</v>
      </c>
      <c r="G167" s="17" t="s">
        <v>13</v>
      </c>
      <c r="H167" s="17" t="s">
        <v>177</v>
      </c>
      <c r="I167" s="17"/>
    </row>
    <row r="168" spans="1:9">
      <c r="A168" s="17">
        <v>166</v>
      </c>
      <c r="B168" s="18" t="s">
        <v>186</v>
      </c>
      <c r="C168" s="19" t="s">
        <v>11</v>
      </c>
      <c r="D168" s="18" t="s">
        <v>12</v>
      </c>
      <c r="E168" s="20">
        <v>24</v>
      </c>
      <c r="F168" s="44">
        <v>100</v>
      </c>
      <c r="G168" s="17" t="s">
        <v>13</v>
      </c>
      <c r="H168" s="17" t="s">
        <v>177</v>
      </c>
      <c r="I168" s="17"/>
    </row>
    <row r="169" spans="1:9">
      <c r="A169" s="17">
        <v>167</v>
      </c>
      <c r="B169" s="18" t="s">
        <v>187</v>
      </c>
      <c r="C169" s="19" t="s">
        <v>11</v>
      </c>
      <c r="D169" s="18" t="s">
        <v>12</v>
      </c>
      <c r="E169" s="20">
        <v>24</v>
      </c>
      <c r="F169" s="44">
        <v>100</v>
      </c>
      <c r="G169" s="17" t="s">
        <v>13</v>
      </c>
      <c r="H169" s="17" t="s">
        <v>177</v>
      </c>
      <c r="I169" s="17"/>
    </row>
    <row r="170" spans="1:9">
      <c r="A170" s="17">
        <v>168</v>
      </c>
      <c r="B170" s="18" t="s">
        <v>188</v>
      </c>
      <c r="C170" s="19" t="s">
        <v>11</v>
      </c>
      <c r="D170" s="18" t="s">
        <v>12</v>
      </c>
      <c r="E170" s="20">
        <v>24</v>
      </c>
      <c r="F170" s="44">
        <v>100</v>
      </c>
      <c r="G170" s="17" t="s">
        <v>13</v>
      </c>
      <c r="H170" s="17" t="s">
        <v>177</v>
      </c>
      <c r="I170" s="17"/>
    </row>
    <row r="171" spans="1:9">
      <c r="A171" s="17">
        <v>169</v>
      </c>
      <c r="B171" s="18" t="s">
        <v>189</v>
      </c>
      <c r="C171" s="19" t="s">
        <v>11</v>
      </c>
      <c r="D171" s="18" t="s">
        <v>12</v>
      </c>
      <c r="E171" s="20">
        <v>24</v>
      </c>
      <c r="F171" s="44">
        <v>100</v>
      </c>
      <c r="G171" s="17" t="s">
        <v>13</v>
      </c>
      <c r="H171" s="17" t="s">
        <v>177</v>
      </c>
      <c r="I171" s="17"/>
    </row>
    <row r="172" spans="1:9">
      <c r="A172" s="17">
        <v>170</v>
      </c>
      <c r="B172" s="18" t="s">
        <v>190</v>
      </c>
      <c r="C172" s="19" t="s">
        <v>11</v>
      </c>
      <c r="D172" s="18" t="s">
        <v>12</v>
      </c>
      <c r="E172" s="20">
        <v>24</v>
      </c>
      <c r="F172" s="44">
        <v>100</v>
      </c>
      <c r="G172" s="17" t="s">
        <v>13</v>
      </c>
      <c r="H172" s="17" t="s">
        <v>177</v>
      </c>
      <c r="I172" s="17"/>
    </row>
    <row r="173" spans="1:9">
      <c r="A173" s="17">
        <v>171</v>
      </c>
      <c r="B173" s="18" t="s">
        <v>191</v>
      </c>
      <c r="C173" s="19" t="s">
        <v>11</v>
      </c>
      <c r="D173" s="18" t="s">
        <v>12</v>
      </c>
      <c r="E173" s="20">
        <v>24</v>
      </c>
      <c r="F173" s="44">
        <v>100</v>
      </c>
      <c r="G173" s="17" t="s">
        <v>13</v>
      </c>
      <c r="H173" s="17" t="s">
        <v>177</v>
      </c>
      <c r="I173" s="17"/>
    </row>
    <row r="174" spans="1:9">
      <c r="A174" s="17">
        <v>172</v>
      </c>
      <c r="B174" s="18" t="s">
        <v>192</v>
      </c>
      <c r="C174" s="19" t="s">
        <v>11</v>
      </c>
      <c r="D174" s="18" t="s">
        <v>12</v>
      </c>
      <c r="E174" s="20">
        <v>24</v>
      </c>
      <c r="F174" s="44">
        <v>100</v>
      </c>
      <c r="G174" s="17" t="s">
        <v>13</v>
      </c>
      <c r="H174" s="17" t="s">
        <v>177</v>
      </c>
      <c r="I174" s="17"/>
    </row>
    <row r="175" spans="1:9">
      <c r="A175" s="17">
        <v>173</v>
      </c>
      <c r="B175" s="18" t="s">
        <v>193</v>
      </c>
      <c r="C175" s="19" t="s">
        <v>21</v>
      </c>
      <c r="D175" s="18" t="s">
        <v>12</v>
      </c>
      <c r="E175" s="20">
        <v>24</v>
      </c>
      <c r="F175" s="44">
        <v>100</v>
      </c>
      <c r="G175" s="17" t="s">
        <v>13</v>
      </c>
      <c r="H175" s="17" t="s">
        <v>177</v>
      </c>
      <c r="I175" s="17"/>
    </row>
    <row r="176" spans="1:9">
      <c r="A176" s="17">
        <v>174</v>
      </c>
      <c r="B176" s="18" t="s">
        <v>194</v>
      </c>
      <c r="C176" s="19" t="s">
        <v>11</v>
      </c>
      <c r="D176" s="18" t="s">
        <v>12</v>
      </c>
      <c r="E176" s="20">
        <v>24</v>
      </c>
      <c r="F176" s="44">
        <v>100</v>
      </c>
      <c r="G176" s="17" t="s">
        <v>13</v>
      </c>
      <c r="H176" s="17" t="s">
        <v>177</v>
      </c>
      <c r="I176" s="17"/>
    </row>
    <row r="177" spans="1:9">
      <c r="A177" s="17">
        <v>175</v>
      </c>
      <c r="B177" s="18" t="s">
        <v>195</v>
      </c>
      <c r="C177" s="19" t="s">
        <v>21</v>
      </c>
      <c r="D177" s="18" t="s">
        <v>12</v>
      </c>
      <c r="E177" s="20">
        <v>24</v>
      </c>
      <c r="F177" s="44">
        <v>100</v>
      </c>
      <c r="G177" s="17" t="s">
        <v>13</v>
      </c>
      <c r="H177" s="17" t="s">
        <v>177</v>
      </c>
      <c r="I177" s="17"/>
    </row>
    <row r="178" spans="1:9">
      <c r="A178" s="17">
        <v>176</v>
      </c>
      <c r="B178" s="18" t="s">
        <v>196</v>
      </c>
      <c r="C178" s="19" t="s">
        <v>11</v>
      </c>
      <c r="D178" s="18" t="s">
        <v>12</v>
      </c>
      <c r="E178" s="20">
        <v>24</v>
      </c>
      <c r="F178" s="44">
        <v>100</v>
      </c>
      <c r="G178" s="17" t="s">
        <v>13</v>
      </c>
      <c r="H178" s="17" t="s">
        <v>177</v>
      </c>
      <c r="I178" s="17"/>
    </row>
    <row r="179" spans="1:9">
      <c r="A179" s="17">
        <v>177</v>
      </c>
      <c r="B179" s="18" t="s">
        <v>197</v>
      </c>
      <c r="C179" s="19" t="s">
        <v>21</v>
      </c>
      <c r="D179" s="18" t="s">
        <v>12</v>
      </c>
      <c r="E179" s="20">
        <v>24</v>
      </c>
      <c r="F179" s="44">
        <v>100</v>
      </c>
      <c r="G179" s="17" t="s">
        <v>13</v>
      </c>
      <c r="H179" s="17" t="s">
        <v>177</v>
      </c>
      <c r="I179" s="17"/>
    </row>
    <row r="180" spans="1:9">
      <c r="A180" s="17">
        <v>178</v>
      </c>
      <c r="B180" s="18" t="s">
        <v>198</v>
      </c>
      <c r="C180" s="19" t="s">
        <v>11</v>
      </c>
      <c r="D180" s="18" t="s">
        <v>12</v>
      </c>
      <c r="E180" s="20">
        <v>24</v>
      </c>
      <c r="F180" s="44">
        <v>100</v>
      </c>
      <c r="G180" s="17" t="s">
        <v>13</v>
      </c>
      <c r="H180" s="17" t="s">
        <v>177</v>
      </c>
      <c r="I180" s="17"/>
    </row>
    <row r="181" spans="1:9">
      <c r="A181" s="17">
        <v>179</v>
      </c>
      <c r="B181" s="18" t="s">
        <v>199</v>
      </c>
      <c r="C181" s="19" t="s">
        <v>11</v>
      </c>
      <c r="D181" s="18" t="s">
        <v>12</v>
      </c>
      <c r="E181" s="20">
        <v>24</v>
      </c>
      <c r="F181" s="44">
        <v>100</v>
      </c>
      <c r="G181" s="17" t="s">
        <v>13</v>
      </c>
      <c r="H181" s="17" t="s">
        <v>177</v>
      </c>
      <c r="I181" s="17"/>
    </row>
    <row r="182" spans="1:9">
      <c r="A182" s="17">
        <v>180</v>
      </c>
      <c r="B182" s="18" t="s">
        <v>200</v>
      </c>
      <c r="C182" s="19" t="s">
        <v>11</v>
      </c>
      <c r="D182" s="18" t="s">
        <v>12</v>
      </c>
      <c r="E182" s="20">
        <v>24</v>
      </c>
      <c r="F182" s="44">
        <v>100</v>
      </c>
      <c r="G182" s="17" t="s">
        <v>13</v>
      </c>
      <c r="H182" s="17" t="s">
        <v>177</v>
      </c>
      <c r="I182" s="17"/>
    </row>
    <row r="183" spans="1:9">
      <c r="A183" s="17">
        <v>181</v>
      </c>
      <c r="B183" s="18" t="s">
        <v>201</v>
      </c>
      <c r="C183" s="19" t="s">
        <v>11</v>
      </c>
      <c r="D183" s="18" t="s">
        <v>12</v>
      </c>
      <c r="E183" s="20">
        <v>24</v>
      </c>
      <c r="F183" s="44">
        <v>100</v>
      </c>
      <c r="G183" s="17" t="s">
        <v>13</v>
      </c>
      <c r="H183" s="17" t="s">
        <v>177</v>
      </c>
      <c r="I183" s="17"/>
    </row>
    <row r="184" spans="1:9">
      <c r="A184" s="17">
        <v>182</v>
      </c>
      <c r="B184" s="18" t="s">
        <v>202</v>
      </c>
      <c r="C184" s="19" t="s">
        <v>21</v>
      </c>
      <c r="D184" s="18" t="s">
        <v>12</v>
      </c>
      <c r="E184" s="20">
        <v>24</v>
      </c>
      <c r="F184" s="44">
        <v>100</v>
      </c>
      <c r="G184" s="17" t="s">
        <v>13</v>
      </c>
      <c r="H184" s="17" t="s">
        <v>177</v>
      </c>
      <c r="I184" s="17"/>
    </row>
    <row r="185" spans="1:9">
      <c r="A185" s="17">
        <v>183</v>
      </c>
      <c r="B185" s="18" t="s">
        <v>203</v>
      </c>
      <c r="C185" s="19" t="s">
        <v>11</v>
      </c>
      <c r="D185" s="18" t="s">
        <v>12</v>
      </c>
      <c r="E185" s="20">
        <v>24</v>
      </c>
      <c r="F185" s="44">
        <v>100</v>
      </c>
      <c r="G185" s="17" t="s">
        <v>13</v>
      </c>
      <c r="H185" s="17" t="s">
        <v>177</v>
      </c>
      <c r="I185" s="17"/>
    </row>
    <row r="186" spans="1:9">
      <c r="A186" s="17">
        <v>184</v>
      </c>
      <c r="B186" s="18" t="s">
        <v>204</v>
      </c>
      <c r="C186" s="19" t="s">
        <v>11</v>
      </c>
      <c r="D186" s="18" t="s">
        <v>12</v>
      </c>
      <c r="E186" s="20">
        <v>24</v>
      </c>
      <c r="F186" s="44">
        <v>100</v>
      </c>
      <c r="G186" s="17" t="s">
        <v>13</v>
      </c>
      <c r="H186" s="17" t="s">
        <v>177</v>
      </c>
      <c r="I186" s="17"/>
    </row>
    <row r="187" spans="1:9">
      <c r="A187" s="17">
        <v>185</v>
      </c>
      <c r="B187" s="18" t="s">
        <v>205</v>
      </c>
      <c r="C187" s="19" t="s">
        <v>21</v>
      </c>
      <c r="D187" s="18" t="s">
        <v>12</v>
      </c>
      <c r="E187" s="20">
        <v>24</v>
      </c>
      <c r="F187" s="44">
        <v>100</v>
      </c>
      <c r="G187" s="17" t="s">
        <v>13</v>
      </c>
      <c r="H187" s="17" t="s">
        <v>177</v>
      </c>
      <c r="I187" s="17"/>
    </row>
    <row r="188" spans="1:9">
      <c r="A188" s="17">
        <v>186</v>
      </c>
      <c r="B188" s="18" t="s">
        <v>206</v>
      </c>
      <c r="C188" s="19" t="s">
        <v>11</v>
      </c>
      <c r="D188" s="18" t="s">
        <v>12</v>
      </c>
      <c r="E188" s="20">
        <v>24</v>
      </c>
      <c r="F188" s="44">
        <v>100</v>
      </c>
      <c r="G188" s="17" t="s">
        <v>13</v>
      </c>
      <c r="H188" s="17" t="s">
        <v>177</v>
      </c>
      <c r="I188" s="17"/>
    </row>
    <row r="189" spans="1:9">
      <c r="A189" s="17">
        <v>187</v>
      </c>
      <c r="B189" s="18" t="s">
        <v>207</v>
      </c>
      <c r="C189" s="19" t="s">
        <v>11</v>
      </c>
      <c r="D189" s="18" t="s">
        <v>12</v>
      </c>
      <c r="E189" s="20">
        <v>24</v>
      </c>
      <c r="F189" s="44">
        <v>100</v>
      </c>
      <c r="G189" s="17" t="s">
        <v>13</v>
      </c>
      <c r="H189" s="17" t="s">
        <v>177</v>
      </c>
      <c r="I189" s="17"/>
    </row>
    <row r="190" spans="1:9">
      <c r="A190" s="17">
        <v>188</v>
      </c>
      <c r="B190" s="18" t="s">
        <v>208</v>
      </c>
      <c r="C190" s="19" t="s">
        <v>11</v>
      </c>
      <c r="D190" s="18" t="s">
        <v>12</v>
      </c>
      <c r="E190" s="20">
        <v>24</v>
      </c>
      <c r="F190" s="44">
        <v>100</v>
      </c>
      <c r="G190" s="17" t="s">
        <v>13</v>
      </c>
      <c r="H190" s="17" t="s">
        <v>177</v>
      </c>
      <c r="I190" s="17"/>
    </row>
    <row r="191" spans="1:9">
      <c r="A191" s="17">
        <v>189</v>
      </c>
      <c r="B191" s="18" t="s">
        <v>209</v>
      </c>
      <c r="C191" s="19" t="s">
        <v>11</v>
      </c>
      <c r="D191" s="18" t="s">
        <v>12</v>
      </c>
      <c r="E191" s="20">
        <v>24</v>
      </c>
      <c r="F191" s="44">
        <v>100</v>
      </c>
      <c r="G191" s="17" t="s">
        <v>13</v>
      </c>
      <c r="H191" s="17" t="s">
        <v>177</v>
      </c>
      <c r="I191" s="17"/>
    </row>
    <row r="192" spans="1:9">
      <c r="A192" s="17">
        <v>190</v>
      </c>
      <c r="B192" s="18" t="s">
        <v>210</v>
      </c>
      <c r="C192" s="19" t="s">
        <v>11</v>
      </c>
      <c r="D192" s="18" t="s">
        <v>12</v>
      </c>
      <c r="E192" s="20">
        <v>24</v>
      </c>
      <c r="F192" s="44">
        <v>100</v>
      </c>
      <c r="G192" s="17" t="s">
        <v>13</v>
      </c>
      <c r="H192" s="17" t="s">
        <v>177</v>
      </c>
      <c r="I192" s="17"/>
    </row>
    <row r="193" spans="1:9">
      <c r="A193" s="17">
        <v>191</v>
      </c>
      <c r="B193" s="18" t="s">
        <v>211</v>
      </c>
      <c r="C193" s="19" t="s">
        <v>11</v>
      </c>
      <c r="D193" s="18" t="s">
        <v>12</v>
      </c>
      <c r="E193" s="20">
        <v>24</v>
      </c>
      <c r="F193" s="44">
        <v>100</v>
      </c>
      <c r="G193" s="17" t="s">
        <v>13</v>
      </c>
      <c r="H193" s="17" t="s">
        <v>177</v>
      </c>
      <c r="I193" s="17"/>
    </row>
    <row r="194" spans="1:9">
      <c r="A194" s="17">
        <v>192</v>
      </c>
      <c r="B194" s="18" t="s">
        <v>212</v>
      </c>
      <c r="C194" s="19" t="s">
        <v>11</v>
      </c>
      <c r="D194" s="18" t="s">
        <v>12</v>
      </c>
      <c r="E194" s="20">
        <v>24</v>
      </c>
      <c r="F194" s="44">
        <v>100</v>
      </c>
      <c r="G194" s="17" t="s">
        <v>13</v>
      </c>
      <c r="H194" s="17" t="s">
        <v>177</v>
      </c>
      <c r="I194" s="17"/>
    </row>
    <row r="195" spans="1:9">
      <c r="A195" s="17">
        <v>193</v>
      </c>
      <c r="B195" s="18" t="s">
        <v>213</v>
      </c>
      <c r="C195" s="19" t="s">
        <v>11</v>
      </c>
      <c r="D195" s="18" t="s">
        <v>12</v>
      </c>
      <c r="E195" s="20">
        <v>24</v>
      </c>
      <c r="F195" s="44">
        <v>100</v>
      </c>
      <c r="G195" s="17" t="s">
        <v>13</v>
      </c>
      <c r="H195" s="17" t="s">
        <v>177</v>
      </c>
      <c r="I195" s="17"/>
    </row>
    <row r="196" spans="1:9">
      <c r="A196" s="17">
        <v>194</v>
      </c>
      <c r="B196" s="18" t="s">
        <v>214</v>
      </c>
      <c r="C196" s="19" t="s">
        <v>11</v>
      </c>
      <c r="D196" s="18" t="s">
        <v>12</v>
      </c>
      <c r="E196" s="20">
        <v>24</v>
      </c>
      <c r="F196" s="44">
        <v>100</v>
      </c>
      <c r="G196" s="17" t="s">
        <v>13</v>
      </c>
      <c r="H196" s="17" t="s">
        <v>177</v>
      </c>
      <c r="I196" s="17"/>
    </row>
    <row r="197" spans="1:9">
      <c r="A197" s="17">
        <v>195</v>
      </c>
      <c r="B197" s="18" t="s">
        <v>215</v>
      </c>
      <c r="C197" s="19" t="s">
        <v>11</v>
      </c>
      <c r="D197" s="18" t="s">
        <v>12</v>
      </c>
      <c r="E197" s="20">
        <v>24</v>
      </c>
      <c r="F197" s="44">
        <v>100</v>
      </c>
      <c r="G197" s="17" t="s">
        <v>13</v>
      </c>
      <c r="H197" s="17" t="s">
        <v>177</v>
      </c>
      <c r="I197" s="17"/>
    </row>
    <row r="198" spans="1:9">
      <c r="A198" s="17">
        <v>196</v>
      </c>
      <c r="B198" s="18" t="s">
        <v>216</v>
      </c>
      <c r="C198" s="19" t="s">
        <v>11</v>
      </c>
      <c r="D198" s="18" t="s">
        <v>12</v>
      </c>
      <c r="E198" s="20">
        <v>24</v>
      </c>
      <c r="F198" s="44">
        <v>100</v>
      </c>
      <c r="G198" s="17" t="s">
        <v>13</v>
      </c>
      <c r="H198" s="17" t="s">
        <v>177</v>
      </c>
      <c r="I198" s="17"/>
    </row>
    <row r="199" spans="1:9">
      <c r="A199" s="17">
        <v>197</v>
      </c>
      <c r="B199" s="18" t="s">
        <v>217</v>
      </c>
      <c r="C199" s="19" t="s">
        <v>11</v>
      </c>
      <c r="D199" s="18" t="s">
        <v>12</v>
      </c>
      <c r="E199" s="36">
        <v>24</v>
      </c>
      <c r="F199" s="79">
        <v>100</v>
      </c>
      <c r="G199" s="17" t="s">
        <v>13</v>
      </c>
      <c r="H199" s="17" t="s">
        <v>177</v>
      </c>
      <c r="I199" s="17"/>
    </row>
    <row r="200" spans="1:9">
      <c r="A200" s="17">
        <v>198</v>
      </c>
      <c r="B200" s="18" t="s">
        <v>218</v>
      </c>
      <c r="C200" s="19" t="s">
        <v>11</v>
      </c>
      <c r="D200" s="18" t="s">
        <v>12</v>
      </c>
      <c r="E200" s="20">
        <v>24</v>
      </c>
      <c r="F200" s="44">
        <v>100</v>
      </c>
      <c r="G200" s="17" t="s">
        <v>13</v>
      </c>
      <c r="H200" s="17" t="s">
        <v>177</v>
      </c>
      <c r="I200" s="17"/>
    </row>
    <row r="201" spans="1:9">
      <c r="A201" s="17">
        <v>199</v>
      </c>
      <c r="B201" s="18" t="s">
        <v>219</v>
      </c>
      <c r="C201" s="19" t="s">
        <v>11</v>
      </c>
      <c r="D201" s="18" t="s">
        <v>19</v>
      </c>
      <c r="E201" s="30">
        <v>80</v>
      </c>
      <c r="F201" s="44">
        <v>840</v>
      </c>
      <c r="G201" s="17" t="s">
        <v>13</v>
      </c>
      <c r="H201" s="17" t="s">
        <v>220</v>
      </c>
      <c r="I201" s="17"/>
    </row>
    <row r="202" spans="1:9">
      <c r="A202" s="17">
        <v>200</v>
      </c>
      <c r="B202" s="18" t="s">
        <v>221</v>
      </c>
      <c r="C202" s="19" t="s">
        <v>11</v>
      </c>
      <c r="D202" s="18" t="s">
        <v>19</v>
      </c>
      <c r="E202" s="30">
        <v>76</v>
      </c>
      <c r="F202" s="44">
        <f>720/56*52+120</f>
        <v>788.571428571429</v>
      </c>
      <c r="G202" s="17" t="s">
        <v>13</v>
      </c>
      <c r="H202" s="17" t="s">
        <v>220</v>
      </c>
      <c r="I202" s="17"/>
    </row>
    <row r="203" spans="1:9">
      <c r="A203" s="17">
        <v>201</v>
      </c>
      <c r="B203" s="18" t="s">
        <v>222</v>
      </c>
      <c r="C203" s="19" t="s">
        <v>11</v>
      </c>
      <c r="D203" s="18" t="s">
        <v>19</v>
      </c>
      <c r="E203" s="30">
        <v>80</v>
      </c>
      <c r="F203" s="44">
        <v>840</v>
      </c>
      <c r="G203" s="17" t="s">
        <v>13</v>
      </c>
      <c r="H203" s="17" t="s">
        <v>220</v>
      </c>
      <c r="I203" s="17"/>
    </row>
    <row r="204" spans="1:9">
      <c r="A204" s="17">
        <v>202</v>
      </c>
      <c r="B204" s="18" t="s">
        <v>223</v>
      </c>
      <c r="C204" s="19" t="s">
        <v>11</v>
      </c>
      <c r="D204" s="18" t="s">
        <v>12</v>
      </c>
      <c r="E204" s="30">
        <v>80</v>
      </c>
      <c r="F204" s="44">
        <v>840</v>
      </c>
      <c r="G204" s="17" t="s">
        <v>13</v>
      </c>
      <c r="H204" s="17" t="s">
        <v>220</v>
      </c>
      <c r="I204" s="17"/>
    </row>
    <row r="205" spans="1:9">
      <c r="A205" s="17">
        <v>203</v>
      </c>
      <c r="B205" s="18" t="s">
        <v>224</v>
      </c>
      <c r="C205" s="19" t="s">
        <v>11</v>
      </c>
      <c r="D205" s="18" t="s">
        <v>12</v>
      </c>
      <c r="E205" s="30">
        <v>80</v>
      </c>
      <c r="F205" s="44">
        <v>840</v>
      </c>
      <c r="G205" s="17" t="s">
        <v>13</v>
      </c>
      <c r="H205" s="17" t="s">
        <v>220</v>
      </c>
      <c r="I205" s="17"/>
    </row>
    <row r="206" spans="1:9">
      <c r="A206" s="17">
        <v>204</v>
      </c>
      <c r="B206" s="18" t="s">
        <v>225</v>
      </c>
      <c r="C206" s="19" t="s">
        <v>11</v>
      </c>
      <c r="D206" s="18" t="s">
        <v>12</v>
      </c>
      <c r="E206" s="30">
        <v>80</v>
      </c>
      <c r="F206" s="44">
        <v>840</v>
      </c>
      <c r="G206" s="17" t="s">
        <v>13</v>
      </c>
      <c r="H206" s="17" t="s">
        <v>220</v>
      </c>
      <c r="I206" s="17"/>
    </row>
    <row r="207" spans="1:9">
      <c r="A207" s="17">
        <v>205</v>
      </c>
      <c r="B207" s="18" t="s">
        <v>226</v>
      </c>
      <c r="C207" s="19" t="s">
        <v>11</v>
      </c>
      <c r="D207" s="18" t="s">
        <v>12</v>
      </c>
      <c r="E207" s="30">
        <v>80</v>
      </c>
      <c r="F207" s="44">
        <v>840</v>
      </c>
      <c r="G207" s="17" t="s">
        <v>13</v>
      </c>
      <c r="H207" s="17" t="s">
        <v>220</v>
      </c>
      <c r="I207" s="17"/>
    </row>
    <row r="208" spans="1:9">
      <c r="A208" s="17">
        <v>206</v>
      </c>
      <c r="B208" s="18" t="s">
        <v>227</v>
      </c>
      <c r="C208" s="19" t="s">
        <v>11</v>
      </c>
      <c r="D208" s="18" t="s">
        <v>12</v>
      </c>
      <c r="E208" s="30">
        <v>79</v>
      </c>
      <c r="F208" s="44">
        <f>720/56*55+120</f>
        <v>827.142857142857</v>
      </c>
      <c r="G208" s="17" t="s">
        <v>13</v>
      </c>
      <c r="H208" s="17" t="s">
        <v>220</v>
      </c>
      <c r="I208" s="17"/>
    </row>
    <row r="209" spans="1:9">
      <c r="A209" s="17">
        <v>207</v>
      </c>
      <c r="B209" s="18" t="s">
        <v>228</v>
      </c>
      <c r="C209" s="19" t="s">
        <v>11</v>
      </c>
      <c r="D209" s="18" t="s">
        <v>19</v>
      </c>
      <c r="E209" s="30">
        <v>80</v>
      </c>
      <c r="F209" s="44">
        <v>840</v>
      </c>
      <c r="G209" s="17" t="s">
        <v>13</v>
      </c>
      <c r="H209" s="17" t="s">
        <v>220</v>
      </c>
      <c r="I209" s="17"/>
    </row>
    <row r="210" spans="1:9">
      <c r="A210" s="17">
        <v>208</v>
      </c>
      <c r="B210" s="18" t="s">
        <v>229</v>
      </c>
      <c r="C210" s="19" t="s">
        <v>11</v>
      </c>
      <c r="D210" s="18" t="s">
        <v>19</v>
      </c>
      <c r="E210" s="30">
        <v>80</v>
      </c>
      <c r="F210" s="44">
        <v>840</v>
      </c>
      <c r="G210" s="17" t="s">
        <v>13</v>
      </c>
      <c r="H210" s="17" t="s">
        <v>220</v>
      </c>
      <c r="I210" s="17"/>
    </row>
    <row r="211" spans="1:9">
      <c r="A211" s="17">
        <v>209</v>
      </c>
      <c r="B211" s="18" t="s">
        <v>230</v>
      </c>
      <c r="C211" s="19" t="s">
        <v>21</v>
      </c>
      <c r="D211" s="18" t="s">
        <v>12</v>
      </c>
      <c r="E211" s="30">
        <v>80</v>
      </c>
      <c r="F211" s="44">
        <v>840</v>
      </c>
      <c r="G211" s="17" t="s">
        <v>13</v>
      </c>
      <c r="H211" s="17" t="s">
        <v>220</v>
      </c>
      <c r="I211" s="17"/>
    </row>
    <row r="212" spans="1:9">
      <c r="A212" s="17">
        <v>210</v>
      </c>
      <c r="B212" s="18" t="s">
        <v>231</v>
      </c>
      <c r="C212" s="19" t="s">
        <v>11</v>
      </c>
      <c r="D212" s="18" t="s">
        <v>19</v>
      </c>
      <c r="E212" s="30">
        <v>80</v>
      </c>
      <c r="F212" s="44">
        <v>840</v>
      </c>
      <c r="G212" s="17" t="s">
        <v>13</v>
      </c>
      <c r="H212" s="17" t="s">
        <v>220</v>
      </c>
      <c r="I212" s="17"/>
    </row>
    <row r="213" spans="1:9">
      <c r="A213" s="17">
        <v>211</v>
      </c>
      <c r="B213" s="18" t="s">
        <v>232</v>
      </c>
      <c r="C213" s="19" t="s">
        <v>21</v>
      </c>
      <c r="D213" s="18" t="s">
        <v>19</v>
      </c>
      <c r="E213" s="30">
        <v>80</v>
      </c>
      <c r="F213" s="44">
        <v>840</v>
      </c>
      <c r="G213" s="17" t="s">
        <v>13</v>
      </c>
      <c r="H213" s="17" t="s">
        <v>220</v>
      </c>
      <c r="I213" s="17"/>
    </row>
    <row r="214" spans="1:9">
      <c r="A214" s="17">
        <v>212</v>
      </c>
      <c r="B214" s="18" t="s">
        <v>233</v>
      </c>
      <c r="C214" s="19" t="s">
        <v>21</v>
      </c>
      <c r="D214" s="18" t="s">
        <v>19</v>
      </c>
      <c r="E214" s="30">
        <v>80</v>
      </c>
      <c r="F214" s="44">
        <v>840</v>
      </c>
      <c r="G214" s="17" t="s">
        <v>13</v>
      </c>
      <c r="H214" s="17" t="s">
        <v>220</v>
      </c>
      <c r="I214" s="17"/>
    </row>
    <row r="215" spans="1:9">
      <c r="A215" s="17">
        <v>213</v>
      </c>
      <c r="B215" s="18" t="s">
        <v>234</v>
      </c>
      <c r="C215" s="19" t="s">
        <v>11</v>
      </c>
      <c r="D215" s="18" t="s">
        <v>19</v>
      </c>
      <c r="E215" s="30">
        <v>80</v>
      </c>
      <c r="F215" s="44">
        <v>840</v>
      </c>
      <c r="G215" s="17" t="s">
        <v>13</v>
      </c>
      <c r="H215" s="17" t="s">
        <v>220</v>
      </c>
      <c r="I215" s="17"/>
    </row>
    <row r="216" spans="1:9">
      <c r="A216" s="17">
        <v>214</v>
      </c>
      <c r="B216" s="18" t="s">
        <v>235</v>
      </c>
      <c r="C216" s="19" t="s">
        <v>11</v>
      </c>
      <c r="D216" s="18" t="s">
        <v>19</v>
      </c>
      <c r="E216" s="30">
        <v>80</v>
      </c>
      <c r="F216" s="44">
        <v>840</v>
      </c>
      <c r="G216" s="17" t="s">
        <v>13</v>
      </c>
      <c r="H216" s="17" t="s">
        <v>220</v>
      </c>
      <c r="I216" s="17"/>
    </row>
    <row r="217" spans="1:9">
      <c r="A217" s="17">
        <v>215</v>
      </c>
      <c r="B217" s="18" t="s">
        <v>236</v>
      </c>
      <c r="C217" s="19" t="s">
        <v>11</v>
      </c>
      <c r="D217" s="18" t="s">
        <v>19</v>
      </c>
      <c r="E217" s="30">
        <v>80</v>
      </c>
      <c r="F217" s="44">
        <v>840</v>
      </c>
      <c r="G217" s="17" t="s">
        <v>13</v>
      </c>
      <c r="H217" s="17" t="s">
        <v>220</v>
      </c>
      <c r="I217" s="17"/>
    </row>
    <row r="218" spans="1:9">
      <c r="A218" s="17">
        <v>216</v>
      </c>
      <c r="B218" s="18" t="s">
        <v>237</v>
      </c>
      <c r="C218" s="19" t="s">
        <v>11</v>
      </c>
      <c r="D218" s="18" t="s">
        <v>12</v>
      </c>
      <c r="E218" s="30">
        <v>80</v>
      </c>
      <c r="F218" s="44">
        <v>840</v>
      </c>
      <c r="G218" s="17" t="s">
        <v>13</v>
      </c>
      <c r="H218" s="17" t="s">
        <v>220</v>
      </c>
      <c r="I218" s="17"/>
    </row>
    <row r="219" spans="1:9">
      <c r="A219" s="17">
        <v>217</v>
      </c>
      <c r="B219" s="18" t="s">
        <v>238</v>
      </c>
      <c r="C219" s="19" t="s">
        <v>21</v>
      </c>
      <c r="D219" s="18" t="s">
        <v>19</v>
      </c>
      <c r="E219" s="20">
        <v>80</v>
      </c>
      <c r="F219" s="44">
        <v>700</v>
      </c>
      <c r="G219" s="17" t="s">
        <v>13</v>
      </c>
      <c r="H219" s="17" t="s">
        <v>239</v>
      </c>
      <c r="I219" s="17"/>
    </row>
    <row r="220" spans="1:9">
      <c r="A220" s="17">
        <v>218</v>
      </c>
      <c r="B220" s="18" t="s">
        <v>240</v>
      </c>
      <c r="C220" s="19" t="s">
        <v>11</v>
      </c>
      <c r="D220" s="18" t="s">
        <v>19</v>
      </c>
      <c r="E220" s="20">
        <v>71</v>
      </c>
      <c r="F220" s="44">
        <f>600/56*47+1000/240*(71-47)</f>
        <v>603.571428571429</v>
      </c>
      <c r="G220" s="17" t="s">
        <v>13</v>
      </c>
      <c r="H220" s="17" t="s">
        <v>239</v>
      </c>
      <c r="I220" s="17"/>
    </row>
    <row r="221" spans="1:9">
      <c r="A221" s="17">
        <v>219</v>
      </c>
      <c r="B221" s="18" t="s">
        <v>241</v>
      </c>
      <c r="C221" s="19" t="s">
        <v>11</v>
      </c>
      <c r="D221" s="18" t="s">
        <v>19</v>
      </c>
      <c r="E221" s="20">
        <v>68</v>
      </c>
      <c r="F221" s="44">
        <f>600/56*44+1000/240*(68-44)</f>
        <v>571.428571428571</v>
      </c>
      <c r="G221" s="17" t="s">
        <v>13</v>
      </c>
      <c r="H221" s="17" t="s">
        <v>239</v>
      </c>
      <c r="I221" s="17"/>
    </row>
    <row r="222" spans="1:9">
      <c r="A222" s="17">
        <v>220</v>
      </c>
      <c r="B222" s="18" t="s">
        <v>242</v>
      </c>
      <c r="C222" s="19" t="s">
        <v>11</v>
      </c>
      <c r="D222" s="18" t="s">
        <v>19</v>
      </c>
      <c r="E222" s="20">
        <v>76</v>
      </c>
      <c r="F222" s="44">
        <f>600/56*52+1000/240*(76-52)</f>
        <v>657.142857142857</v>
      </c>
      <c r="G222" s="17" t="s">
        <v>13</v>
      </c>
      <c r="H222" s="17" t="s">
        <v>239</v>
      </c>
      <c r="I222" s="17"/>
    </row>
    <row r="223" spans="1:9">
      <c r="A223" s="17">
        <v>221</v>
      </c>
      <c r="B223" s="18" t="s">
        <v>243</v>
      </c>
      <c r="C223" s="19" t="s">
        <v>11</v>
      </c>
      <c r="D223" s="18" t="s">
        <v>19</v>
      </c>
      <c r="E223" s="20">
        <v>72</v>
      </c>
      <c r="F223" s="44">
        <f>600/56*52+1000/240*(72-52)</f>
        <v>640.47619047619</v>
      </c>
      <c r="G223" s="17" t="s">
        <v>13</v>
      </c>
      <c r="H223" s="17" t="s">
        <v>239</v>
      </c>
      <c r="I223" s="17"/>
    </row>
    <row r="224" spans="1:9">
      <c r="A224" s="17">
        <v>222</v>
      </c>
      <c r="B224" s="18" t="s">
        <v>244</v>
      </c>
      <c r="C224" s="19" t="s">
        <v>11</v>
      </c>
      <c r="D224" s="18" t="s">
        <v>19</v>
      </c>
      <c r="E224" s="30">
        <v>80</v>
      </c>
      <c r="F224" s="44">
        <v>840</v>
      </c>
      <c r="G224" s="17" t="s">
        <v>13</v>
      </c>
      <c r="H224" s="17" t="s">
        <v>245</v>
      </c>
      <c r="I224" s="17"/>
    </row>
    <row r="225" spans="1:9">
      <c r="A225" s="17">
        <v>223</v>
      </c>
      <c r="B225" s="18" t="s">
        <v>246</v>
      </c>
      <c r="C225" s="19" t="s">
        <v>11</v>
      </c>
      <c r="D225" s="18" t="s">
        <v>19</v>
      </c>
      <c r="E225" s="30">
        <v>76</v>
      </c>
      <c r="F225" s="44">
        <f>720+1000/240*1.2*(76-56)</f>
        <v>820</v>
      </c>
      <c r="G225" s="17" t="s">
        <v>13</v>
      </c>
      <c r="H225" s="17" t="s">
        <v>245</v>
      </c>
      <c r="I225" s="17"/>
    </row>
    <row r="226" spans="1:9">
      <c r="A226" s="17">
        <v>224</v>
      </c>
      <c r="B226" s="18" t="s">
        <v>247</v>
      </c>
      <c r="C226" s="19" t="s">
        <v>11</v>
      </c>
      <c r="D226" s="18" t="s">
        <v>19</v>
      </c>
      <c r="E226" s="30">
        <v>80</v>
      </c>
      <c r="F226" s="44">
        <v>840</v>
      </c>
      <c r="G226" s="17" t="s">
        <v>13</v>
      </c>
      <c r="H226" s="17" t="s">
        <v>245</v>
      </c>
      <c r="I226" s="17"/>
    </row>
    <row r="227" spans="1:9">
      <c r="A227" s="17">
        <v>225</v>
      </c>
      <c r="B227" s="18" t="s">
        <v>248</v>
      </c>
      <c r="C227" s="19" t="s">
        <v>21</v>
      </c>
      <c r="D227" s="18" t="s">
        <v>19</v>
      </c>
      <c r="E227" s="30">
        <v>76</v>
      </c>
      <c r="F227" s="44">
        <f>720/56*52+120</f>
        <v>788.571428571429</v>
      </c>
      <c r="G227" s="17" t="s">
        <v>13</v>
      </c>
      <c r="H227" s="17" t="s">
        <v>245</v>
      </c>
      <c r="I227" s="17"/>
    </row>
    <row r="228" spans="1:9">
      <c r="A228" s="17">
        <v>226</v>
      </c>
      <c r="B228" s="18" t="s">
        <v>249</v>
      </c>
      <c r="C228" s="19" t="s">
        <v>11</v>
      </c>
      <c r="D228" s="18" t="s">
        <v>19</v>
      </c>
      <c r="E228" s="30">
        <v>80</v>
      </c>
      <c r="F228" s="44">
        <v>840</v>
      </c>
      <c r="G228" s="17" t="s">
        <v>13</v>
      </c>
      <c r="H228" s="17" t="s">
        <v>245</v>
      </c>
      <c r="I228" s="17"/>
    </row>
    <row r="229" spans="1:9">
      <c r="A229" s="17">
        <v>227</v>
      </c>
      <c r="B229" s="18" t="s">
        <v>250</v>
      </c>
      <c r="C229" s="19" t="s">
        <v>11</v>
      </c>
      <c r="D229" s="18" t="s">
        <v>19</v>
      </c>
      <c r="E229" s="30">
        <v>79</v>
      </c>
      <c r="F229" s="44">
        <f>720/56*55+120</f>
        <v>827.142857142857</v>
      </c>
      <c r="G229" s="17" t="s">
        <v>13</v>
      </c>
      <c r="H229" s="17" t="s">
        <v>245</v>
      </c>
      <c r="I229" s="17"/>
    </row>
    <row r="230" spans="1:9">
      <c r="A230" s="17">
        <v>228</v>
      </c>
      <c r="B230" s="18" t="s">
        <v>251</v>
      </c>
      <c r="C230" s="19" t="s">
        <v>21</v>
      </c>
      <c r="D230" s="18" t="s">
        <v>19</v>
      </c>
      <c r="E230" s="30">
        <v>68</v>
      </c>
      <c r="F230" s="44">
        <f>720+1000/240*1.2*(68-56)</f>
        <v>780</v>
      </c>
      <c r="G230" s="17" t="s">
        <v>13</v>
      </c>
      <c r="H230" s="17" t="s">
        <v>245</v>
      </c>
      <c r="I230" s="17"/>
    </row>
    <row r="231" spans="1:9">
      <c r="A231" s="17">
        <v>229</v>
      </c>
      <c r="B231" s="18" t="s">
        <v>252</v>
      </c>
      <c r="C231" s="19" t="s">
        <v>11</v>
      </c>
      <c r="D231" s="18" t="s">
        <v>19</v>
      </c>
      <c r="E231" s="30">
        <v>80</v>
      </c>
      <c r="F231" s="44">
        <v>840</v>
      </c>
      <c r="G231" s="17" t="s">
        <v>13</v>
      </c>
      <c r="H231" s="17" t="s">
        <v>245</v>
      </c>
      <c r="I231" s="17"/>
    </row>
    <row r="232" spans="1:9">
      <c r="A232" s="17">
        <v>230</v>
      </c>
      <c r="B232" s="18" t="s">
        <v>253</v>
      </c>
      <c r="C232" s="19" t="s">
        <v>11</v>
      </c>
      <c r="D232" s="18" t="s">
        <v>19</v>
      </c>
      <c r="E232" s="30">
        <v>80</v>
      </c>
      <c r="F232" s="44">
        <v>840</v>
      </c>
      <c r="G232" s="17" t="s">
        <v>13</v>
      </c>
      <c r="H232" s="17" t="s">
        <v>245</v>
      </c>
      <c r="I232" s="17"/>
    </row>
    <row r="233" spans="1:9">
      <c r="A233" s="17">
        <v>231</v>
      </c>
      <c r="B233" s="18" t="s">
        <v>254</v>
      </c>
      <c r="C233" s="19" t="s">
        <v>11</v>
      </c>
      <c r="D233" s="18" t="s">
        <v>19</v>
      </c>
      <c r="E233" s="30">
        <v>80</v>
      </c>
      <c r="F233" s="44">
        <v>840</v>
      </c>
      <c r="G233" s="17" t="s">
        <v>13</v>
      </c>
      <c r="H233" s="17" t="s">
        <v>245</v>
      </c>
      <c r="I233" s="17"/>
    </row>
    <row r="234" spans="1:9">
      <c r="A234" s="17">
        <v>232</v>
      </c>
      <c r="B234" s="18" t="s">
        <v>255</v>
      </c>
      <c r="C234" s="19" t="s">
        <v>21</v>
      </c>
      <c r="D234" s="18" t="s">
        <v>19</v>
      </c>
      <c r="E234" s="30">
        <v>80</v>
      </c>
      <c r="F234" s="44">
        <v>840</v>
      </c>
      <c r="G234" s="17" t="s">
        <v>13</v>
      </c>
      <c r="H234" s="17" t="s">
        <v>245</v>
      </c>
      <c r="I234" s="17"/>
    </row>
    <row r="235" spans="1:9">
      <c r="A235" s="17">
        <v>233</v>
      </c>
      <c r="B235" s="18" t="s">
        <v>256</v>
      </c>
      <c r="C235" s="19" t="s">
        <v>11</v>
      </c>
      <c r="D235" s="18" t="s">
        <v>19</v>
      </c>
      <c r="E235" s="30">
        <v>80</v>
      </c>
      <c r="F235" s="44">
        <v>840</v>
      </c>
      <c r="G235" s="17" t="s">
        <v>13</v>
      </c>
      <c r="H235" s="17" t="s">
        <v>245</v>
      </c>
      <c r="I235" s="17"/>
    </row>
    <row r="236" spans="1:9">
      <c r="A236" s="17">
        <v>234</v>
      </c>
      <c r="B236" s="18" t="s">
        <v>257</v>
      </c>
      <c r="C236" s="19" t="s">
        <v>21</v>
      </c>
      <c r="D236" s="18" t="s">
        <v>19</v>
      </c>
      <c r="E236" s="30">
        <v>76</v>
      </c>
      <c r="F236" s="44">
        <f>720/56*52+120</f>
        <v>788.571428571429</v>
      </c>
      <c r="G236" s="17" t="s">
        <v>13</v>
      </c>
      <c r="H236" s="17" t="s">
        <v>245</v>
      </c>
      <c r="I236" s="17"/>
    </row>
    <row r="237" spans="1:9">
      <c r="A237" s="17">
        <v>235</v>
      </c>
      <c r="B237" s="18" t="s">
        <v>258</v>
      </c>
      <c r="C237" s="19" t="s">
        <v>21</v>
      </c>
      <c r="D237" s="18" t="s">
        <v>19</v>
      </c>
      <c r="E237" s="30">
        <v>80</v>
      </c>
      <c r="F237" s="44">
        <v>840</v>
      </c>
      <c r="G237" s="17" t="s">
        <v>13</v>
      </c>
      <c r="H237" s="17" t="s">
        <v>245</v>
      </c>
      <c r="I237" s="17"/>
    </row>
    <row r="238" spans="1:9">
      <c r="A238" s="17">
        <v>236</v>
      </c>
      <c r="B238" s="18" t="s">
        <v>259</v>
      </c>
      <c r="C238" s="19" t="s">
        <v>11</v>
      </c>
      <c r="D238" s="18" t="s">
        <v>19</v>
      </c>
      <c r="E238" s="30">
        <v>76</v>
      </c>
      <c r="F238" s="44">
        <f>720/56*52+120</f>
        <v>788.571428571429</v>
      </c>
      <c r="G238" s="17" t="s">
        <v>13</v>
      </c>
      <c r="H238" s="17" t="s">
        <v>245</v>
      </c>
      <c r="I238" s="17"/>
    </row>
    <row r="239" spans="1:9">
      <c r="A239" s="17">
        <v>237</v>
      </c>
      <c r="B239" s="18" t="s">
        <v>260</v>
      </c>
      <c r="C239" s="19" t="s">
        <v>11</v>
      </c>
      <c r="D239" s="18" t="s">
        <v>12</v>
      </c>
      <c r="E239" s="30">
        <v>80</v>
      </c>
      <c r="F239" s="44">
        <v>840</v>
      </c>
      <c r="G239" s="17" t="s">
        <v>13</v>
      </c>
      <c r="H239" s="17" t="s">
        <v>245</v>
      </c>
      <c r="I239" s="17"/>
    </row>
    <row r="240" spans="1:9">
      <c r="A240" s="17">
        <v>238</v>
      </c>
      <c r="B240" s="18" t="s">
        <v>261</v>
      </c>
      <c r="C240" s="19" t="s">
        <v>21</v>
      </c>
      <c r="D240" s="18" t="s">
        <v>12</v>
      </c>
      <c r="E240" s="30">
        <v>80</v>
      </c>
      <c r="F240" s="44">
        <v>840</v>
      </c>
      <c r="G240" s="17" t="s">
        <v>13</v>
      </c>
      <c r="H240" s="17" t="s">
        <v>245</v>
      </c>
      <c r="I240" s="17"/>
    </row>
    <row r="241" spans="1:9">
      <c r="A241" s="17">
        <v>239</v>
      </c>
      <c r="B241" s="18" t="s">
        <v>262</v>
      </c>
      <c r="C241" s="19" t="s">
        <v>11</v>
      </c>
      <c r="D241" s="18" t="s">
        <v>19</v>
      </c>
      <c r="E241" s="30">
        <v>80</v>
      </c>
      <c r="F241" s="44">
        <v>840</v>
      </c>
      <c r="G241" s="17" t="s">
        <v>13</v>
      </c>
      <c r="H241" s="17" t="s">
        <v>245</v>
      </c>
      <c r="I241" s="17"/>
    </row>
    <row r="242" spans="1:9">
      <c r="A242" s="17">
        <v>240</v>
      </c>
      <c r="B242" s="18" t="s">
        <v>263</v>
      </c>
      <c r="C242" s="19" t="s">
        <v>21</v>
      </c>
      <c r="D242" s="18" t="s">
        <v>19</v>
      </c>
      <c r="E242" s="30">
        <v>68</v>
      </c>
      <c r="F242" s="44">
        <f>720/56*44+120</f>
        <v>685.714285714286</v>
      </c>
      <c r="G242" s="17" t="s">
        <v>13</v>
      </c>
      <c r="H242" s="17" t="s">
        <v>245</v>
      </c>
      <c r="I242" s="17"/>
    </row>
    <row r="243" spans="1:9">
      <c r="A243" s="17">
        <v>241</v>
      </c>
      <c r="B243" s="18" t="s">
        <v>264</v>
      </c>
      <c r="C243" s="19" t="s">
        <v>21</v>
      </c>
      <c r="D243" s="18" t="s">
        <v>19</v>
      </c>
      <c r="E243" s="30">
        <v>80</v>
      </c>
      <c r="F243" s="44">
        <v>840</v>
      </c>
      <c r="G243" s="17" t="s">
        <v>13</v>
      </c>
      <c r="H243" s="17" t="s">
        <v>245</v>
      </c>
      <c r="I243" s="17"/>
    </row>
    <row r="244" spans="1:9">
      <c r="A244" s="17">
        <v>242</v>
      </c>
      <c r="B244" s="18" t="s">
        <v>265</v>
      </c>
      <c r="C244" s="19" t="s">
        <v>11</v>
      </c>
      <c r="D244" s="18" t="s">
        <v>19</v>
      </c>
      <c r="E244" s="30">
        <v>70</v>
      </c>
      <c r="F244" s="44">
        <f>720/56*52+1000/240*1.2*(70-52)</f>
        <v>758.571428571429</v>
      </c>
      <c r="G244" s="17" t="s">
        <v>13</v>
      </c>
      <c r="H244" s="17" t="s">
        <v>245</v>
      </c>
      <c r="I244" s="17"/>
    </row>
    <row r="245" spans="1:9">
      <c r="A245" s="17">
        <v>243</v>
      </c>
      <c r="B245" s="18" t="s">
        <v>266</v>
      </c>
      <c r="C245" s="19" t="s">
        <v>21</v>
      </c>
      <c r="D245" s="18" t="s">
        <v>19</v>
      </c>
      <c r="E245" s="30">
        <v>76</v>
      </c>
      <c r="F245" s="44">
        <f>720/56*52+120</f>
        <v>788.571428571429</v>
      </c>
      <c r="G245" s="17" t="s">
        <v>13</v>
      </c>
      <c r="H245" s="17" t="s">
        <v>245</v>
      </c>
      <c r="I245" s="17"/>
    </row>
    <row r="246" spans="1:9">
      <c r="A246" s="17">
        <v>244</v>
      </c>
      <c r="B246" s="18" t="s">
        <v>267</v>
      </c>
      <c r="C246" s="19" t="s">
        <v>11</v>
      </c>
      <c r="D246" s="18" t="s">
        <v>19</v>
      </c>
      <c r="E246" s="30">
        <v>80</v>
      </c>
      <c r="F246" s="44">
        <v>840</v>
      </c>
      <c r="G246" s="17" t="s">
        <v>13</v>
      </c>
      <c r="H246" s="17" t="s">
        <v>245</v>
      </c>
      <c r="I246" s="17"/>
    </row>
    <row r="247" spans="1:9">
      <c r="A247" s="17">
        <v>245</v>
      </c>
      <c r="B247" s="18" t="s">
        <v>268</v>
      </c>
      <c r="C247" s="19" t="s">
        <v>11</v>
      </c>
      <c r="D247" s="18" t="s">
        <v>12</v>
      </c>
      <c r="E247" s="30">
        <v>72</v>
      </c>
      <c r="F247" s="44">
        <f>720/56*48+120</f>
        <v>737.142857142857</v>
      </c>
      <c r="G247" s="17" t="s">
        <v>13</v>
      </c>
      <c r="H247" s="17" t="s">
        <v>245</v>
      </c>
      <c r="I247" s="17"/>
    </row>
    <row r="248" spans="1:9">
      <c r="A248" s="17">
        <v>246</v>
      </c>
      <c r="B248" s="18" t="s">
        <v>269</v>
      </c>
      <c r="C248" s="19" t="s">
        <v>11</v>
      </c>
      <c r="D248" s="18" t="s">
        <v>12</v>
      </c>
      <c r="E248" s="30">
        <v>72</v>
      </c>
      <c r="F248" s="44">
        <f>720+80</f>
        <v>800</v>
      </c>
      <c r="G248" s="17" t="s">
        <v>13</v>
      </c>
      <c r="H248" s="17" t="s">
        <v>245</v>
      </c>
      <c r="I248" s="17"/>
    </row>
    <row r="249" spans="1:9">
      <c r="A249" s="17">
        <v>247</v>
      </c>
      <c r="B249" s="18" t="s">
        <v>270</v>
      </c>
      <c r="C249" s="19" t="s">
        <v>11</v>
      </c>
      <c r="D249" s="18" t="s">
        <v>19</v>
      </c>
      <c r="E249" s="20">
        <v>80</v>
      </c>
      <c r="F249" s="44">
        <v>840</v>
      </c>
      <c r="G249" s="17" t="s">
        <v>13</v>
      </c>
      <c r="H249" s="17" t="s">
        <v>271</v>
      </c>
      <c r="I249" s="17"/>
    </row>
    <row r="250" spans="1:9">
      <c r="A250" s="17">
        <v>248</v>
      </c>
      <c r="B250" s="18" t="s">
        <v>272</v>
      </c>
      <c r="C250" s="19" t="s">
        <v>11</v>
      </c>
      <c r="D250" s="18" t="s">
        <v>19</v>
      </c>
      <c r="E250" s="20">
        <v>80</v>
      </c>
      <c r="F250" s="44">
        <v>840</v>
      </c>
      <c r="G250" s="17" t="s">
        <v>13</v>
      </c>
      <c r="H250" s="17" t="s">
        <v>271</v>
      </c>
      <c r="I250" s="17"/>
    </row>
    <row r="251" spans="1:9">
      <c r="A251" s="17">
        <v>249</v>
      </c>
      <c r="B251" s="18" t="s">
        <v>273</v>
      </c>
      <c r="C251" s="19" t="s">
        <v>11</v>
      </c>
      <c r="D251" s="18" t="s">
        <v>19</v>
      </c>
      <c r="E251" s="20">
        <v>80</v>
      </c>
      <c r="F251" s="44">
        <v>840</v>
      </c>
      <c r="G251" s="17" t="s">
        <v>13</v>
      </c>
      <c r="H251" s="17" t="s">
        <v>271</v>
      </c>
      <c r="I251" s="17"/>
    </row>
    <row r="252" spans="1:9">
      <c r="A252" s="17">
        <v>250</v>
      </c>
      <c r="B252" s="18" t="s">
        <v>274</v>
      </c>
      <c r="C252" s="19" t="s">
        <v>11</v>
      </c>
      <c r="D252" s="18" t="s">
        <v>19</v>
      </c>
      <c r="E252" s="22">
        <v>76</v>
      </c>
      <c r="F252" s="44">
        <f>720/56*52+120</f>
        <v>788.571428571429</v>
      </c>
      <c r="G252" s="17" t="s">
        <v>13</v>
      </c>
      <c r="H252" s="17" t="s">
        <v>271</v>
      </c>
      <c r="I252" s="17"/>
    </row>
    <row r="253" spans="1:9">
      <c r="A253" s="17">
        <v>251</v>
      </c>
      <c r="B253" s="18" t="s">
        <v>275</v>
      </c>
      <c r="C253" s="19" t="s">
        <v>11</v>
      </c>
      <c r="D253" s="18" t="s">
        <v>12</v>
      </c>
      <c r="E253" s="22">
        <v>72</v>
      </c>
      <c r="F253" s="44">
        <f>720/56*52+1000/240*1.2*(72-52)</f>
        <v>768.571428571429</v>
      </c>
      <c r="G253" s="17" t="s">
        <v>13</v>
      </c>
      <c r="H253" s="17" t="s">
        <v>271</v>
      </c>
      <c r="I253" s="17"/>
    </row>
    <row r="254" spans="1:9">
      <c r="A254" s="17">
        <v>252</v>
      </c>
      <c r="B254" s="18" t="s">
        <v>276</v>
      </c>
      <c r="C254" s="19" t="s">
        <v>11</v>
      </c>
      <c r="D254" s="18" t="s">
        <v>19</v>
      </c>
      <c r="E254" s="20">
        <v>80</v>
      </c>
      <c r="F254" s="44">
        <v>840</v>
      </c>
      <c r="G254" s="17" t="s">
        <v>13</v>
      </c>
      <c r="H254" s="17" t="s">
        <v>271</v>
      </c>
      <c r="I254" s="17"/>
    </row>
    <row r="255" spans="1:9">
      <c r="A255" s="17">
        <v>253</v>
      </c>
      <c r="B255" s="18" t="s">
        <v>277</v>
      </c>
      <c r="C255" s="19" t="s">
        <v>11</v>
      </c>
      <c r="D255" s="18" t="s">
        <v>12</v>
      </c>
      <c r="E255" s="20">
        <v>80</v>
      </c>
      <c r="F255" s="44">
        <v>840</v>
      </c>
      <c r="G255" s="17" t="s">
        <v>13</v>
      </c>
      <c r="H255" s="17" t="s">
        <v>271</v>
      </c>
      <c r="I255" s="17"/>
    </row>
    <row r="256" spans="1:9">
      <c r="A256" s="17">
        <v>254</v>
      </c>
      <c r="B256" s="18" t="s">
        <v>278</v>
      </c>
      <c r="C256" s="19" t="s">
        <v>11</v>
      </c>
      <c r="D256" s="18" t="s">
        <v>12</v>
      </c>
      <c r="E256" s="20">
        <v>80</v>
      </c>
      <c r="F256" s="44">
        <v>840</v>
      </c>
      <c r="G256" s="17" t="s">
        <v>13</v>
      </c>
      <c r="H256" s="17" t="s">
        <v>271</v>
      </c>
      <c r="I256" s="17"/>
    </row>
  </sheetData>
  <autoFilter xmlns:etc="http://www.wps.cn/officeDocument/2017/etCustomData" ref="A2:I257" etc:filterBottomFollowUsedRange="0">
    <extLst/>
  </autoFilter>
  <mergeCells count="1">
    <mergeCell ref="A1:I1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496"/>
  <sheetViews>
    <sheetView topLeftCell="A31" workbookViewId="0">
      <selection activeCell="C44" sqref="C44"/>
    </sheetView>
  </sheetViews>
  <sheetFormatPr defaultColWidth="9" defaultRowHeight="13.5" outlineLevelCol="7"/>
  <cols>
    <col min="1" max="1" width="9" style="1"/>
    <col min="2" max="2" width="9" style="3"/>
    <col min="3" max="3" width="23.5" style="3" customWidth="1"/>
    <col min="4" max="4" width="8.875" style="4" customWidth="1"/>
    <col min="5" max="5" width="30.25" style="3" customWidth="1"/>
    <col min="6" max="6" width="9" style="3"/>
    <col min="7" max="7" width="12.625" style="5"/>
    <col min="8" max="8" width="19.875" style="1" customWidth="1"/>
    <col min="9" max="16384" width="9" style="1"/>
  </cols>
  <sheetData>
    <row r="1" s="1" customFormat="1" ht="34" customHeight="1" spans="1:8">
      <c r="A1" s="6" t="s">
        <v>487</v>
      </c>
      <c r="B1" s="6"/>
      <c r="C1" s="6"/>
      <c r="D1" s="8"/>
      <c r="E1" s="6"/>
      <c r="F1" s="6"/>
      <c r="G1" s="9"/>
      <c r="H1" s="6"/>
    </row>
    <row r="2" s="1" customFormat="1" ht="49" customHeight="1" spans="1:8">
      <c r="A2" s="10" t="s">
        <v>1</v>
      </c>
      <c r="B2" s="29" t="s">
        <v>2</v>
      </c>
      <c r="C2" s="12" t="s">
        <v>321</v>
      </c>
      <c r="D2" s="13" t="s">
        <v>3</v>
      </c>
      <c r="E2" s="14" t="s">
        <v>4</v>
      </c>
      <c r="F2" s="14" t="s">
        <v>322</v>
      </c>
      <c r="G2" s="15" t="s">
        <v>6</v>
      </c>
      <c r="H2" s="16" t="s">
        <v>7</v>
      </c>
    </row>
    <row r="3" s="1" customFormat="1" ht="28" customHeight="1" spans="1:8">
      <c r="A3" s="17">
        <v>1</v>
      </c>
      <c r="B3" s="18" t="s">
        <v>176</v>
      </c>
      <c r="C3" s="18" t="s">
        <v>488</v>
      </c>
      <c r="D3" s="19" t="s">
        <v>11</v>
      </c>
      <c r="E3" s="18" t="s">
        <v>12</v>
      </c>
      <c r="F3" s="20">
        <v>24</v>
      </c>
      <c r="G3" s="21">
        <v>100</v>
      </c>
      <c r="H3" s="17" t="s">
        <v>13</v>
      </c>
    </row>
    <row r="4" s="1" customFormat="1" ht="28" customHeight="1" spans="1:8">
      <c r="A4" s="17">
        <v>2</v>
      </c>
      <c r="B4" s="18" t="s">
        <v>178</v>
      </c>
      <c r="C4" s="18" t="s">
        <v>489</v>
      </c>
      <c r="D4" s="19" t="s">
        <v>11</v>
      </c>
      <c r="E4" s="18" t="s">
        <v>12</v>
      </c>
      <c r="F4" s="20">
        <v>24</v>
      </c>
      <c r="G4" s="21">
        <v>100</v>
      </c>
      <c r="H4" s="17" t="s">
        <v>13</v>
      </c>
    </row>
    <row r="5" s="1" customFormat="1" ht="28" customHeight="1" spans="1:8">
      <c r="A5" s="17">
        <v>3</v>
      </c>
      <c r="B5" s="18" t="s">
        <v>179</v>
      </c>
      <c r="C5" s="18" t="s">
        <v>490</v>
      </c>
      <c r="D5" s="19" t="s">
        <v>11</v>
      </c>
      <c r="E5" s="18" t="s">
        <v>12</v>
      </c>
      <c r="F5" s="20">
        <v>24</v>
      </c>
      <c r="G5" s="21">
        <v>100</v>
      </c>
      <c r="H5" s="17" t="s">
        <v>13</v>
      </c>
    </row>
    <row r="6" s="1" customFormat="1" ht="28" customHeight="1" spans="1:8">
      <c r="A6" s="17">
        <v>4</v>
      </c>
      <c r="B6" s="18" t="s">
        <v>180</v>
      </c>
      <c r="C6" s="18" t="s">
        <v>491</v>
      </c>
      <c r="D6" s="19" t="s">
        <v>11</v>
      </c>
      <c r="E6" s="18" t="s">
        <v>12</v>
      </c>
      <c r="F6" s="20">
        <v>24</v>
      </c>
      <c r="G6" s="21">
        <v>100</v>
      </c>
      <c r="H6" s="17" t="s">
        <v>13</v>
      </c>
    </row>
    <row r="7" s="1" customFormat="1" ht="28" customHeight="1" spans="1:8">
      <c r="A7" s="17">
        <v>5</v>
      </c>
      <c r="B7" s="18" t="s">
        <v>181</v>
      </c>
      <c r="C7" s="18" t="s">
        <v>492</v>
      </c>
      <c r="D7" s="19" t="s">
        <v>11</v>
      </c>
      <c r="E7" s="18" t="s">
        <v>12</v>
      </c>
      <c r="F7" s="20">
        <v>24</v>
      </c>
      <c r="G7" s="21">
        <v>100</v>
      </c>
      <c r="H7" s="17" t="s">
        <v>13</v>
      </c>
    </row>
    <row r="8" s="1" customFormat="1" ht="28" customHeight="1" spans="1:8">
      <c r="A8" s="17">
        <v>6</v>
      </c>
      <c r="B8" s="18" t="s">
        <v>182</v>
      </c>
      <c r="C8" s="18" t="s">
        <v>493</v>
      </c>
      <c r="D8" s="19" t="s">
        <v>11</v>
      </c>
      <c r="E8" s="18" t="s">
        <v>12</v>
      </c>
      <c r="F8" s="20">
        <v>24</v>
      </c>
      <c r="G8" s="21">
        <v>100</v>
      </c>
      <c r="H8" s="17" t="s">
        <v>13</v>
      </c>
    </row>
    <row r="9" s="1" customFormat="1" ht="28" customHeight="1" spans="1:8">
      <c r="A9" s="17">
        <v>7</v>
      </c>
      <c r="B9" s="18" t="s">
        <v>183</v>
      </c>
      <c r="C9" s="18" t="s">
        <v>494</v>
      </c>
      <c r="D9" s="19" t="s">
        <v>11</v>
      </c>
      <c r="E9" s="18" t="s">
        <v>12</v>
      </c>
      <c r="F9" s="20">
        <v>24</v>
      </c>
      <c r="G9" s="21">
        <v>100</v>
      </c>
      <c r="H9" s="17" t="s">
        <v>13</v>
      </c>
    </row>
    <row r="10" s="1" customFormat="1" ht="28" customHeight="1" spans="1:8">
      <c r="A10" s="17">
        <v>8</v>
      </c>
      <c r="B10" s="18" t="s">
        <v>184</v>
      </c>
      <c r="C10" s="18" t="s">
        <v>495</v>
      </c>
      <c r="D10" s="19" t="s">
        <v>11</v>
      </c>
      <c r="E10" s="18" t="s">
        <v>12</v>
      </c>
      <c r="F10" s="20">
        <v>24</v>
      </c>
      <c r="G10" s="21">
        <v>100</v>
      </c>
      <c r="H10" s="17" t="s">
        <v>13</v>
      </c>
    </row>
    <row r="11" s="1" customFormat="1" ht="28" customHeight="1" spans="1:8">
      <c r="A11" s="17">
        <v>9</v>
      </c>
      <c r="B11" s="18" t="s">
        <v>185</v>
      </c>
      <c r="C11" s="18" t="s">
        <v>496</v>
      </c>
      <c r="D11" s="19" t="s">
        <v>11</v>
      </c>
      <c r="E11" s="18" t="s">
        <v>12</v>
      </c>
      <c r="F11" s="20">
        <v>24</v>
      </c>
      <c r="G11" s="21">
        <v>100</v>
      </c>
      <c r="H11" s="17" t="s">
        <v>13</v>
      </c>
    </row>
    <row r="12" s="1" customFormat="1" ht="28" customHeight="1" spans="1:8">
      <c r="A12" s="35">
        <v>10</v>
      </c>
      <c r="B12" s="18" t="s">
        <v>186</v>
      </c>
      <c r="C12" s="18" t="s">
        <v>497</v>
      </c>
      <c r="D12" s="19" t="s">
        <v>11</v>
      </c>
      <c r="E12" s="18" t="s">
        <v>12</v>
      </c>
      <c r="F12" s="20">
        <v>24</v>
      </c>
      <c r="G12" s="21">
        <v>100</v>
      </c>
      <c r="H12" s="35" t="s">
        <v>13</v>
      </c>
    </row>
    <row r="13" s="1" customFormat="1" ht="28" customHeight="1" spans="1:8">
      <c r="A13" s="17">
        <v>11</v>
      </c>
      <c r="B13" s="18" t="s">
        <v>187</v>
      </c>
      <c r="C13" s="18" t="s">
        <v>498</v>
      </c>
      <c r="D13" s="19" t="s">
        <v>11</v>
      </c>
      <c r="E13" s="18" t="s">
        <v>12</v>
      </c>
      <c r="F13" s="20">
        <v>24</v>
      </c>
      <c r="G13" s="21">
        <v>100</v>
      </c>
      <c r="H13" s="17" t="s">
        <v>13</v>
      </c>
    </row>
    <row r="14" s="1" customFormat="1" ht="28" customHeight="1" spans="1:8">
      <c r="A14" s="17">
        <v>12</v>
      </c>
      <c r="B14" s="18" t="s">
        <v>188</v>
      </c>
      <c r="C14" s="18" t="s">
        <v>499</v>
      </c>
      <c r="D14" s="19" t="s">
        <v>11</v>
      </c>
      <c r="E14" s="18" t="s">
        <v>12</v>
      </c>
      <c r="F14" s="20">
        <v>24</v>
      </c>
      <c r="G14" s="21">
        <v>100</v>
      </c>
      <c r="H14" s="17" t="s">
        <v>13</v>
      </c>
    </row>
    <row r="15" s="1" customFormat="1" ht="28" customHeight="1" spans="1:8">
      <c r="A15" s="35">
        <v>13</v>
      </c>
      <c r="B15" s="18" t="s">
        <v>189</v>
      </c>
      <c r="C15" s="18" t="s">
        <v>500</v>
      </c>
      <c r="D15" s="19" t="s">
        <v>11</v>
      </c>
      <c r="E15" s="18" t="s">
        <v>12</v>
      </c>
      <c r="F15" s="20">
        <v>24</v>
      </c>
      <c r="G15" s="21">
        <v>100</v>
      </c>
      <c r="H15" s="35" t="s">
        <v>13</v>
      </c>
    </row>
    <row r="16" s="1" customFormat="1" ht="28" customHeight="1" spans="1:8">
      <c r="A16" s="17">
        <v>14</v>
      </c>
      <c r="B16" s="18" t="s">
        <v>190</v>
      </c>
      <c r="C16" s="18" t="s">
        <v>501</v>
      </c>
      <c r="D16" s="19" t="s">
        <v>11</v>
      </c>
      <c r="E16" s="18" t="s">
        <v>12</v>
      </c>
      <c r="F16" s="20">
        <v>24</v>
      </c>
      <c r="G16" s="21">
        <v>100</v>
      </c>
      <c r="H16" s="17" t="s">
        <v>13</v>
      </c>
    </row>
    <row r="17" s="1" customFormat="1" ht="28" customHeight="1" spans="1:8">
      <c r="A17" s="17">
        <v>15</v>
      </c>
      <c r="B17" s="18" t="s">
        <v>191</v>
      </c>
      <c r="C17" s="18" t="s">
        <v>502</v>
      </c>
      <c r="D17" s="19" t="s">
        <v>11</v>
      </c>
      <c r="E17" s="18" t="s">
        <v>12</v>
      </c>
      <c r="F17" s="20">
        <v>24</v>
      </c>
      <c r="G17" s="21">
        <v>100</v>
      </c>
      <c r="H17" s="17" t="s">
        <v>13</v>
      </c>
    </row>
    <row r="18" s="1" customFormat="1" ht="28" customHeight="1" spans="1:8">
      <c r="A18" s="17">
        <v>16</v>
      </c>
      <c r="B18" s="18" t="s">
        <v>192</v>
      </c>
      <c r="C18" s="18" t="s">
        <v>503</v>
      </c>
      <c r="D18" s="19" t="s">
        <v>11</v>
      </c>
      <c r="E18" s="18" t="s">
        <v>12</v>
      </c>
      <c r="F18" s="20">
        <v>24</v>
      </c>
      <c r="G18" s="21">
        <v>100</v>
      </c>
      <c r="H18" s="17" t="s">
        <v>13</v>
      </c>
    </row>
    <row r="19" s="1" customFormat="1" ht="28" customHeight="1" spans="1:8">
      <c r="A19" s="17">
        <v>17</v>
      </c>
      <c r="B19" s="18" t="s">
        <v>193</v>
      </c>
      <c r="C19" s="18" t="s">
        <v>504</v>
      </c>
      <c r="D19" s="19" t="s">
        <v>21</v>
      </c>
      <c r="E19" s="18" t="s">
        <v>12</v>
      </c>
      <c r="F19" s="20">
        <v>24</v>
      </c>
      <c r="G19" s="21">
        <v>100</v>
      </c>
      <c r="H19" s="17" t="s">
        <v>13</v>
      </c>
    </row>
    <row r="20" s="1" customFormat="1" ht="28" customHeight="1" spans="1:8">
      <c r="A20" s="17">
        <v>18</v>
      </c>
      <c r="B20" s="18" t="s">
        <v>194</v>
      </c>
      <c r="C20" s="18" t="s">
        <v>505</v>
      </c>
      <c r="D20" s="19" t="s">
        <v>11</v>
      </c>
      <c r="E20" s="18" t="s">
        <v>12</v>
      </c>
      <c r="F20" s="20">
        <v>24</v>
      </c>
      <c r="G20" s="21">
        <v>100</v>
      </c>
      <c r="H20" s="17" t="s">
        <v>13</v>
      </c>
    </row>
    <row r="21" s="1" customFormat="1" ht="28" customHeight="1" spans="1:8">
      <c r="A21" s="17">
        <v>19</v>
      </c>
      <c r="B21" s="18" t="s">
        <v>195</v>
      </c>
      <c r="C21" s="18" t="s">
        <v>506</v>
      </c>
      <c r="D21" s="19" t="s">
        <v>21</v>
      </c>
      <c r="E21" s="18" t="s">
        <v>12</v>
      </c>
      <c r="F21" s="20">
        <v>24</v>
      </c>
      <c r="G21" s="21">
        <v>100</v>
      </c>
      <c r="H21" s="17" t="s">
        <v>13</v>
      </c>
    </row>
    <row r="22" s="1" customFormat="1" ht="28" customHeight="1" spans="1:8">
      <c r="A22" s="17">
        <v>20</v>
      </c>
      <c r="B22" s="18" t="s">
        <v>196</v>
      </c>
      <c r="C22" s="18" t="s">
        <v>507</v>
      </c>
      <c r="D22" s="19" t="s">
        <v>11</v>
      </c>
      <c r="E22" s="18" t="s">
        <v>12</v>
      </c>
      <c r="F22" s="20">
        <v>24</v>
      </c>
      <c r="G22" s="21">
        <v>100</v>
      </c>
      <c r="H22" s="17" t="s">
        <v>13</v>
      </c>
    </row>
    <row r="23" s="1" customFormat="1" ht="28" customHeight="1" spans="1:8">
      <c r="A23" s="17">
        <v>21</v>
      </c>
      <c r="B23" s="18" t="s">
        <v>197</v>
      </c>
      <c r="C23" s="18" t="s">
        <v>508</v>
      </c>
      <c r="D23" s="19" t="s">
        <v>21</v>
      </c>
      <c r="E23" s="18" t="s">
        <v>12</v>
      </c>
      <c r="F23" s="20">
        <v>24</v>
      </c>
      <c r="G23" s="21">
        <v>100</v>
      </c>
      <c r="H23" s="17" t="s">
        <v>13</v>
      </c>
    </row>
    <row r="24" s="1" customFormat="1" ht="28" customHeight="1" spans="1:8">
      <c r="A24" s="17">
        <v>22</v>
      </c>
      <c r="B24" s="18" t="s">
        <v>198</v>
      </c>
      <c r="C24" s="18" t="s">
        <v>509</v>
      </c>
      <c r="D24" s="19" t="s">
        <v>11</v>
      </c>
      <c r="E24" s="18" t="s">
        <v>12</v>
      </c>
      <c r="F24" s="20">
        <v>24</v>
      </c>
      <c r="G24" s="21">
        <v>100</v>
      </c>
      <c r="H24" s="17" t="s">
        <v>13</v>
      </c>
    </row>
    <row r="25" s="1" customFormat="1" ht="28" customHeight="1" spans="1:8">
      <c r="A25" s="17">
        <v>23</v>
      </c>
      <c r="B25" s="18" t="s">
        <v>199</v>
      </c>
      <c r="C25" s="18" t="s">
        <v>510</v>
      </c>
      <c r="D25" s="19" t="s">
        <v>11</v>
      </c>
      <c r="E25" s="18" t="s">
        <v>12</v>
      </c>
      <c r="F25" s="20">
        <v>24</v>
      </c>
      <c r="G25" s="21">
        <v>100</v>
      </c>
      <c r="H25" s="17" t="s">
        <v>13</v>
      </c>
    </row>
    <row r="26" s="1" customFormat="1" ht="28" customHeight="1" spans="1:8">
      <c r="A26" s="17">
        <v>24</v>
      </c>
      <c r="B26" s="18" t="s">
        <v>200</v>
      </c>
      <c r="C26" s="18" t="s">
        <v>511</v>
      </c>
      <c r="D26" s="19" t="s">
        <v>11</v>
      </c>
      <c r="E26" s="18" t="s">
        <v>12</v>
      </c>
      <c r="F26" s="20">
        <v>24</v>
      </c>
      <c r="G26" s="21">
        <v>100</v>
      </c>
      <c r="H26" s="17" t="s">
        <v>13</v>
      </c>
    </row>
    <row r="27" s="1" customFormat="1" ht="28" customHeight="1" spans="1:8">
      <c r="A27" s="17">
        <v>25</v>
      </c>
      <c r="B27" s="18" t="s">
        <v>201</v>
      </c>
      <c r="C27" s="18" t="s">
        <v>512</v>
      </c>
      <c r="D27" s="19" t="s">
        <v>11</v>
      </c>
      <c r="E27" s="18" t="s">
        <v>12</v>
      </c>
      <c r="F27" s="20">
        <v>24</v>
      </c>
      <c r="G27" s="21">
        <v>100</v>
      </c>
      <c r="H27" s="17" t="s">
        <v>13</v>
      </c>
    </row>
    <row r="28" s="1" customFormat="1" ht="28" customHeight="1" spans="1:8">
      <c r="A28" s="17">
        <v>26</v>
      </c>
      <c r="B28" s="18" t="s">
        <v>202</v>
      </c>
      <c r="C28" s="18" t="s">
        <v>513</v>
      </c>
      <c r="D28" s="19" t="s">
        <v>21</v>
      </c>
      <c r="E28" s="18" t="s">
        <v>12</v>
      </c>
      <c r="F28" s="20">
        <v>24</v>
      </c>
      <c r="G28" s="21">
        <v>100</v>
      </c>
      <c r="H28" s="17" t="s">
        <v>13</v>
      </c>
    </row>
    <row r="29" s="1" customFormat="1" ht="28" customHeight="1" spans="1:8">
      <c r="A29" s="17">
        <v>27</v>
      </c>
      <c r="B29" s="18" t="s">
        <v>203</v>
      </c>
      <c r="C29" s="18" t="s">
        <v>514</v>
      </c>
      <c r="D29" s="19" t="s">
        <v>11</v>
      </c>
      <c r="E29" s="18" t="s">
        <v>12</v>
      </c>
      <c r="F29" s="20">
        <v>24</v>
      </c>
      <c r="G29" s="21">
        <v>100</v>
      </c>
      <c r="H29" s="17" t="s">
        <v>13</v>
      </c>
    </row>
    <row r="30" s="1" customFormat="1" ht="28" customHeight="1" spans="1:8">
      <c r="A30" s="17">
        <v>28</v>
      </c>
      <c r="B30" s="18" t="s">
        <v>204</v>
      </c>
      <c r="C30" s="18" t="s">
        <v>515</v>
      </c>
      <c r="D30" s="19" t="s">
        <v>11</v>
      </c>
      <c r="E30" s="18" t="s">
        <v>12</v>
      </c>
      <c r="F30" s="20">
        <v>24</v>
      </c>
      <c r="G30" s="21">
        <v>100</v>
      </c>
      <c r="H30" s="17" t="s">
        <v>13</v>
      </c>
    </row>
    <row r="31" s="1" customFormat="1" ht="28" customHeight="1" spans="1:8">
      <c r="A31" s="17">
        <v>29</v>
      </c>
      <c r="B31" s="18" t="s">
        <v>205</v>
      </c>
      <c r="C31" s="18" t="s">
        <v>516</v>
      </c>
      <c r="D31" s="19" t="s">
        <v>21</v>
      </c>
      <c r="E31" s="18" t="s">
        <v>12</v>
      </c>
      <c r="F31" s="20">
        <v>24</v>
      </c>
      <c r="G31" s="21">
        <v>100</v>
      </c>
      <c r="H31" s="17" t="s">
        <v>13</v>
      </c>
    </row>
    <row r="32" s="1" customFormat="1" ht="28" customHeight="1" spans="1:8">
      <c r="A32" s="17">
        <v>30</v>
      </c>
      <c r="B32" s="18" t="s">
        <v>206</v>
      </c>
      <c r="C32" s="18" t="s">
        <v>517</v>
      </c>
      <c r="D32" s="19" t="s">
        <v>11</v>
      </c>
      <c r="E32" s="18" t="s">
        <v>12</v>
      </c>
      <c r="F32" s="20">
        <v>24</v>
      </c>
      <c r="G32" s="21">
        <v>100</v>
      </c>
      <c r="H32" s="17" t="s">
        <v>13</v>
      </c>
    </row>
    <row r="33" s="1" customFormat="1" ht="28" customHeight="1" spans="1:8">
      <c r="A33" s="17">
        <v>31</v>
      </c>
      <c r="B33" s="18" t="s">
        <v>207</v>
      </c>
      <c r="C33" s="18" t="s">
        <v>518</v>
      </c>
      <c r="D33" s="19" t="s">
        <v>11</v>
      </c>
      <c r="E33" s="18" t="s">
        <v>12</v>
      </c>
      <c r="F33" s="20">
        <v>24</v>
      </c>
      <c r="G33" s="21">
        <v>100</v>
      </c>
      <c r="H33" s="17" t="s">
        <v>13</v>
      </c>
    </row>
    <row r="34" s="1" customFormat="1" ht="28" customHeight="1" spans="1:8">
      <c r="A34" s="17">
        <v>32</v>
      </c>
      <c r="B34" s="18" t="s">
        <v>208</v>
      </c>
      <c r="C34" s="18" t="s">
        <v>519</v>
      </c>
      <c r="D34" s="19" t="s">
        <v>11</v>
      </c>
      <c r="E34" s="18" t="s">
        <v>12</v>
      </c>
      <c r="F34" s="20">
        <v>24</v>
      </c>
      <c r="G34" s="21">
        <v>100</v>
      </c>
      <c r="H34" s="17" t="s">
        <v>13</v>
      </c>
    </row>
    <row r="35" s="1" customFormat="1" ht="28" customHeight="1" spans="1:8">
      <c r="A35" s="17">
        <v>33</v>
      </c>
      <c r="B35" s="18" t="s">
        <v>209</v>
      </c>
      <c r="C35" s="18" t="s">
        <v>520</v>
      </c>
      <c r="D35" s="19" t="s">
        <v>11</v>
      </c>
      <c r="E35" s="18" t="s">
        <v>12</v>
      </c>
      <c r="F35" s="20">
        <v>24</v>
      </c>
      <c r="G35" s="21">
        <v>100</v>
      </c>
      <c r="H35" s="17" t="s">
        <v>13</v>
      </c>
    </row>
    <row r="36" s="1" customFormat="1" ht="28" customHeight="1" spans="1:8">
      <c r="A36" s="17">
        <v>34</v>
      </c>
      <c r="B36" s="18" t="s">
        <v>210</v>
      </c>
      <c r="C36" s="18" t="s">
        <v>521</v>
      </c>
      <c r="D36" s="19" t="s">
        <v>11</v>
      </c>
      <c r="E36" s="18" t="s">
        <v>12</v>
      </c>
      <c r="F36" s="20">
        <v>24</v>
      </c>
      <c r="G36" s="21">
        <v>100</v>
      </c>
      <c r="H36" s="17" t="s">
        <v>13</v>
      </c>
    </row>
    <row r="37" s="1" customFormat="1" ht="28" customHeight="1" spans="1:8">
      <c r="A37" s="17">
        <v>35</v>
      </c>
      <c r="B37" s="18" t="s">
        <v>211</v>
      </c>
      <c r="C37" s="18" t="s">
        <v>522</v>
      </c>
      <c r="D37" s="19" t="s">
        <v>11</v>
      </c>
      <c r="E37" s="18" t="s">
        <v>12</v>
      </c>
      <c r="F37" s="20">
        <v>24</v>
      </c>
      <c r="G37" s="21">
        <v>100</v>
      </c>
      <c r="H37" s="17" t="s">
        <v>13</v>
      </c>
    </row>
    <row r="38" s="1" customFormat="1" ht="28" customHeight="1" spans="1:8">
      <c r="A38" s="17">
        <v>36</v>
      </c>
      <c r="B38" s="18" t="s">
        <v>212</v>
      </c>
      <c r="C38" s="18" t="s">
        <v>523</v>
      </c>
      <c r="D38" s="19" t="s">
        <v>11</v>
      </c>
      <c r="E38" s="18" t="s">
        <v>12</v>
      </c>
      <c r="F38" s="20">
        <v>24</v>
      </c>
      <c r="G38" s="21">
        <v>100</v>
      </c>
      <c r="H38" s="17" t="s">
        <v>13</v>
      </c>
    </row>
    <row r="39" s="1" customFormat="1" ht="28" customHeight="1" spans="1:8">
      <c r="A39" s="17">
        <v>37</v>
      </c>
      <c r="B39" s="18" t="s">
        <v>213</v>
      </c>
      <c r="C39" s="18" t="s">
        <v>524</v>
      </c>
      <c r="D39" s="19" t="s">
        <v>11</v>
      </c>
      <c r="E39" s="18" t="s">
        <v>12</v>
      </c>
      <c r="F39" s="20">
        <v>24</v>
      </c>
      <c r="G39" s="21">
        <v>100</v>
      </c>
      <c r="H39" s="17" t="s">
        <v>13</v>
      </c>
    </row>
    <row r="40" s="1" customFormat="1" ht="28" customHeight="1" spans="1:8">
      <c r="A40" s="17">
        <v>38</v>
      </c>
      <c r="B40" s="18" t="s">
        <v>214</v>
      </c>
      <c r="C40" s="18" t="s">
        <v>525</v>
      </c>
      <c r="D40" s="19" t="s">
        <v>11</v>
      </c>
      <c r="E40" s="18" t="s">
        <v>12</v>
      </c>
      <c r="F40" s="20">
        <v>24</v>
      </c>
      <c r="G40" s="21">
        <v>100</v>
      </c>
      <c r="H40" s="17" t="s">
        <v>13</v>
      </c>
    </row>
    <row r="41" s="1" customFormat="1" ht="28" customHeight="1" spans="1:8">
      <c r="A41" s="17">
        <v>39</v>
      </c>
      <c r="B41" s="18" t="s">
        <v>215</v>
      </c>
      <c r="C41" s="18" t="s">
        <v>526</v>
      </c>
      <c r="D41" s="19" t="s">
        <v>11</v>
      </c>
      <c r="E41" s="18" t="s">
        <v>12</v>
      </c>
      <c r="F41" s="20">
        <v>24</v>
      </c>
      <c r="G41" s="21">
        <v>100</v>
      </c>
      <c r="H41" s="17" t="s">
        <v>13</v>
      </c>
    </row>
    <row r="42" s="1" customFormat="1" ht="28" customHeight="1" spans="1:8">
      <c r="A42" s="17">
        <v>40</v>
      </c>
      <c r="B42" s="18" t="s">
        <v>216</v>
      </c>
      <c r="C42" s="18" t="s">
        <v>527</v>
      </c>
      <c r="D42" s="19" t="s">
        <v>11</v>
      </c>
      <c r="E42" s="18" t="s">
        <v>12</v>
      </c>
      <c r="F42" s="20">
        <v>24</v>
      </c>
      <c r="G42" s="21">
        <v>100</v>
      </c>
      <c r="H42" s="17" t="s">
        <v>13</v>
      </c>
    </row>
    <row r="43" s="1" customFormat="1" ht="28" customHeight="1" spans="1:8">
      <c r="A43" s="35">
        <v>41</v>
      </c>
      <c r="B43" s="18" t="s">
        <v>217</v>
      </c>
      <c r="C43" s="18" t="s">
        <v>528</v>
      </c>
      <c r="D43" s="19" t="s">
        <v>11</v>
      </c>
      <c r="E43" s="18" t="s">
        <v>12</v>
      </c>
      <c r="F43" s="36">
        <v>24</v>
      </c>
      <c r="G43" s="37">
        <v>100</v>
      </c>
      <c r="H43" s="35" t="s">
        <v>13</v>
      </c>
    </row>
    <row r="44" s="1" customFormat="1" ht="28" customHeight="1" spans="1:8">
      <c r="A44" s="17">
        <v>42</v>
      </c>
      <c r="B44" s="18" t="s">
        <v>218</v>
      </c>
      <c r="C44" s="18" t="s">
        <v>529</v>
      </c>
      <c r="D44" s="19" t="s">
        <v>11</v>
      </c>
      <c r="E44" s="18" t="s">
        <v>12</v>
      </c>
      <c r="F44" s="20">
        <v>24</v>
      </c>
      <c r="G44" s="21">
        <v>100</v>
      </c>
      <c r="H44" s="17" t="s">
        <v>13</v>
      </c>
    </row>
    <row r="45" s="1" customFormat="1" ht="28" customHeight="1" spans="1:8">
      <c r="A45" s="17"/>
      <c r="B45" s="30"/>
      <c r="C45" s="30"/>
      <c r="D45" s="38"/>
      <c r="E45" s="30"/>
      <c r="F45" s="30">
        <f>SUM(F3:F44)</f>
        <v>1008</v>
      </c>
      <c r="G45" s="21">
        <f>SUM(G3:G44)</f>
        <v>4200</v>
      </c>
      <c r="H45" s="17"/>
    </row>
    <row r="1048480" s="1" customFormat="1" spans="2:7">
      <c r="B1048480" s="3"/>
      <c r="C1048480" s="3"/>
      <c r="D1048480" s="28"/>
      <c r="E1048480" s="3"/>
      <c r="F1048480" s="3"/>
      <c r="G1048480" s="5"/>
    </row>
    <row r="1048481" s="1" customFormat="1" spans="2:7">
      <c r="B1048481" s="3"/>
      <c r="C1048481" s="3"/>
      <c r="D1048481" s="28"/>
      <c r="E1048481" s="3"/>
      <c r="F1048481" s="3"/>
      <c r="G1048481" s="5"/>
    </row>
    <row r="1048482" s="1" customFormat="1" spans="2:7">
      <c r="B1048482" s="3"/>
      <c r="C1048482" s="3"/>
      <c r="D1048482" s="28"/>
      <c r="E1048482" s="3"/>
      <c r="F1048482" s="3"/>
      <c r="G1048482" s="5"/>
    </row>
    <row r="1048483" s="1" customFormat="1" spans="2:7">
      <c r="B1048483" s="3"/>
      <c r="C1048483" s="3"/>
      <c r="D1048483" s="28"/>
      <c r="E1048483" s="3"/>
      <c r="F1048483" s="3"/>
      <c r="G1048483" s="5"/>
    </row>
    <row r="1048484" s="1" customFormat="1" spans="2:7">
      <c r="B1048484" s="3"/>
      <c r="C1048484" s="3"/>
      <c r="D1048484" s="28"/>
      <c r="E1048484" s="3"/>
      <c r="F1048484" s="3"/>
      <c r="G1048484" s="5"/>
    </row>
    <row r="1048485" s="1" customFormat="1" spans="2:7">
      <c r="B1048485" s="3"/>
      <c r="C1048485" s="3"/>
      <c r="D1048485" s="28"/>
      <c r="E1048485" s="3"/>
      <c r="F1048485" s="3"/>
      <c r="G1048485" s="5"/>
    </row>
    <row r="1048486" s="1" customFormat="1" spans="2:7">
      <c r="B1048486" s="3"/>
      <c r="C1048486" s="3"/>
      <c r="D1048486" s="28"/>
      <c r="E1048486" s="3"/>
      <c r="F1048486" s="3"/>
      <c r="G1048486" s="5"/>
    </row>
    <row r="1048487" s="1" customFormat="1" spans="2:7">
      <c r="B1048487" s="3"/>
      <c r="C1048487" s="3"/>
      <c r="D1048487" s="28"/>
      <c r="E1048487" s="3"/>
      <c r="F1048487" s="3"/>
      <c r="G1048487" s="5"/>
    </row>
    <row r="1048488" s="1" customFormat="1" spans="2:7">
      <c r="B1048488" s="3"/>
      <c r="C1048488" s="3"/>
      <c r="D1048488" s="28"/>
      <c r="E1048488" s="3"/>
      <c r="F1048488" s="3"/>
      <c r="G1048488" s="5"/>
    </row>
    <row r="1048489" s="1" customFormat="1" spans="2:7">
      <c r="B1048489" s="3"/>
      <c r="C1048489" s="3"/>
      <c r="D1048489" s="28"/>
      <c r="E1048489" s="3"/>
      <c r="F1048489" s="3"/>
      <c r="G1048489" s="5"/>
    </row>
    <row r="1048490" s="1" customFormat="1" spans="2:7">
      <c r="B1048490" s="3"/>
      <c r="C1048490" s="3"/>
      <c r="D1048490" s="28"/>
      <c r="E1048490" s="3"/>
      <c r="F1048490" s="3"/>
      <c r="G1048490" s="5"/>
    </row>
    <row r="1048491" s="1" customFormat="1" spans="2:7">
      <c r="B1048491" s="3"/>
      <c r="C1048491" s="3"/>
      <c r="D1048491" s="28"/>
      <c r="E1048491" s="3"/>
      <c r="F1048491" s="3"/>
      <c r="G1048491" s="5"/>
    </row>
    <row r="1048492" s="1" customFormat="1" spans="2:7">
      <c r="B1048492" s="3"/>
      <c r="C1048492" s="3"/>
      <c r="D1048492" s="28"/>
      <c r="E1048492" s="3"/>
      <c r="F1048492" s="3"/>
      <c r="G1048492" s="5"/>
    </row>
    <row r="1048493" s="1" customFormat="1" spans="2:7">
      <c r="B1048493" s="3"/>
      <c r="C1048493" s="3"/>
      <c r="D1048493" s="28"/>
      <c r="E1048493" s="3"/>
      <c r="F1048493" s="3"/>
      <c r="G1048493" s="5"/>
    </row>
    <row r="1048494" s="1" customFormat="1" spans="2:7">
      <c r="B1048494" s="3"/>
      <c r="C1048494" s="3"/>
      <c r="D1048494" s="28"/>
      <c r="E1048494" s="3"/>
      <c r="F1048494" s="3"/>
      <c r="G1048494" s="5"/>
    </row>
    <row r="1048495" s="1" customFormat="1" spans="2:7">
      <c r="B1048495" s="3"/>
      <c r="C1048495" s="3"/>
      <c r="D1048495" s="28"/>
      <c r="E1048495" s="3"/>
      <c r="F1048495" s="3"/>
      <c r="G1048495" s="5"/>
    </row>
    <row r="1048496" s="1" customFormat="1" spans="2:7">
      <c r="B1048496" s="3"/>
      <c r="C1048496" s="3"/>
      <c r="D1048496" s="28"/>
      <c r="E1048496" s="3"/>
      <c r="F1048496" s="3"/>
      <c r="G1048496" s="5"/>
    </row>
  </sheetData>
  <mergeCells count="1">
    <mergeCell ref="A1:H1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482"/>
  <sheetViews>
    <sheetView topLeftCell="A8" workbookViewId="0">
      <selection activeCell="C20" sqref="C20"/>
    </sheetView>
  </sheetViews>
  <sheetFormatPr defaultColWidth="9" defaultRowHeight="13.5" outlineLevelCol="7"/>
  <cols>
    <col min="1" max="1" width="9" style="1"/>
    <col min="2" max="2" width="9" style="3"/>
    <col min="3" max="3" width="23.5" style="3" customWidth="1"/>
    <col min="4" max="4" width="9" style="3"/>
    <col min="5" max="5" width="30.25" style="3" customWidth="1"/>
    <col min="6" max="6" width="9" style="3"/>
    <col min="7" max="7" width="12.625" style="5"/>
    <col min="8" max="8" width="19.875" style="1" customWidth="1"/>
    <col min="9" max="10" width="12.625" style="1"/>
    <col min="11" max="16384" width="9" style="1"/>
  </cols>
  <sheetData>
    <row r="1" s="1" customFormat="1" ht="34" customHeight="1" spans="1:8">
      <c r="A1" s="6" t="s">
        <v>530</v>
      </c>
      <c r="B1" s="6"/>
      <c r="C1" s="6"/>
      <c r="D1" s="6"/>
      <c r="E1" s="6"/>
      <c r="F1" s="6"/>
      <c r="G1" s="6"/>
      <c r="H1" s="6"/>
    </row>
    <row r="2" s="1" customFormat="1" ht="49" customHeight="1" spans="1:8">
      <c r="A2" s="10" t="s">
        <v>1</v>
      </c>
      <c r="B2" s="29" t="s">
        <v>2</v>
      </c>
      <c r="C2" s="12" t="s">
        <v>321</v>
      </c>
      <c r="D2" s="29" t="s">
        <v>3</v>
      </c>
      <c r="E2" s="14" t="s">
        <v>4</v>
      </c>
      <c r="F2" s="14" t="s">
        <v>322</v>
      </c>
      <c r="G2" s="15" t="s">
        <v>6</v>
      </c>
      <c r="H2" s="16" t="s">
        <v>7</v>
      </c>
    </row>
    <row r="3" s="1" customFormat="1" ht="28" customHeight="1" spans="1:8">
      <c r="A3" s="17">
        <v>1</v>
      </c>
      <c r="B3" s="18" t="s">
        <v>219</v>
      </c>
      <c r="C3" s="18" t="s">
        <v>531</v>
      </c>
      <c r="D3" s="19" t="s">
        <v>11</v>
      </c>
      <c r="E3" s="18" t="s">
        <v>19</v>
      </c>
      <c r="F3" s="30">
        <v>80</v>
      </c>
      <c r="G3" s="21">
        <v>840</v>
      </c>
      <c r="H3" s="17" t="s">
        <v>13</v>
      </c>
    </row>
    <row r="4" s="1" customFormat="1" ht="28" customHeight="1" spans="1:8">
      <c r="A4" s="17">
        <v>2</v>
      </c>
      <c r="B4" s="18" t="s">
        <v>221</v>
      </c>
      <c r="C4" s="18" t="s">
        <v>532</v>
      </c>
      <c r="D4" s="19" t="s">
        <v>11</v>
      </c>
      <c r="E4" s="18" t="s">
        <v>19</v>
      </c>
      <c r="F4" s="30">
        <v>76</v>
      </c>
      <c r="G4" s="21">
        <f>720/56*52+120</f>
        <v>788.571428571429</v>
      </c>
      <c r="H4" s="17" t="s">
        <v>13</v>
      </c>
    </row>
    <row r="5" s="1" customFormat="1" ht="28" customHeight="1" spans="1:8">
      <c r="A5" s="17">
        <v>3</v>
      </c>
      <c r="B5" s="18" t="s">
        <v>222</v>
      </c>
      <c r="C5" s="18" t="s">
        <v>533</v>
      </c>
      <c r="D5" s="19" t="s">
        <v>11</v>
      </c>
      <c r="E5" s="18" t="s">
        <v>19</v>
      </c>
      <c r="F5" s="30">
        <v>80</v>
      </c>
      <c r="G5" s="21">
        <v>840</v>
      </c>
      <c r="H5" s="17" t="s">
        <v>13</v>
      </c>
    </row>
    <row r="6" s="1" customFormat="1" ht="28" customHeight="1" spans="1:8">
      <c r="A6" s="17">
        <v>4</v>
      </c>
      <c r="B6" s="18" t="s">
        <v>223</v>
      </c>
      <c r="C6" s="18" t="s">
        <v>534</v>
      </c>
      <c r="D6" s="19" t="s">
        <v>11</v>
      </c>
      <c r="E6" s="18" t="s">
        <v>12</v>
      </c>
      <c r="F6" s="30">
        <v>80</v>
      </c>
      <c r="G6" s="21">
        <v>840</v>
      </c>
      <c r="H6" s="17" t="s">
        <v>13</v>
      </c>
    </row>
    <row r="7" s="1" customFormat="1" ht="28" customHeight="1" spans="1:8">
      <c r="A7" s="17">
        <v>5</v>
      </c>
      <c r="B7" s="18" t="s">
        <v>224</v>
      </c>
      <c r="C7" s="18" t="s">
        <v>535</v>
      </c>
      <c r="D7" s="19" t="s">
        <v>11</v>
      </c>
      <c r="E7" s="18" t="s">
        <v>12</v>
      </c>
      <c r="F7" s="30">
        <v>80</v>
      </c>
      <c r="G7" s="21">
        <v>840</v>
      </c>
      <c r="H7" s="17" t="s">
        <v>13</v>
      </c>
    </row>
    <row r="8" s="1" customFormat="1" ht="28" customHeight="1" spans="1:8">
      <c r="A8" s="17">
        <v>6</v>
      </c>
      <c r="B8" s="18" t="s">
        <v>225</v>
      </c>
      <c r="C8" s="18" t="s">
        <v>536</v>
      </c>
      <c r="D8" s="19" t="s">
        <v>11</v>
      </c>
      <c r="E8" s="18" t="s">
        <v>12</v>
      </c>
      <c r="F8" s="30">
        <v>80</v>
      </c>
      <c r="G8" s="21">
        <v>840</v>
      </c>
      <c r="H8" s="17" t="s">
        <v>13</v>
      </c>
    </row>
    <row r="9" s="1" customFormat="1" ht="28" customHeight="1" spans="1:8">
      <c r="A9" s="17">
        <v>7</v>
      </c>
      <c r="B9" s="18" t="s">
        <v>226</v>
      </c>
      <c r="C9" s="18" t="s">
        <v>537</v>
      </c>
      <c r="D9" s="19" t="s">
        <v>11</v>
      </c>
      <c r="E9" s="18" t="s">
        <v>12</v>
      </c>
      <c r="F9" s="30">
        <v>80</v>
      </c>
      <c r="G9" s="21">
        <v>840</v>
      </c>
      <c r="H9" s="17" t="s">
        <v>13</v>
      </c>
    </row>
    <row r="10" s="1" customFormat="1" ht="28" customHeight="1" spans="1:8">
      <c r="A10" s="17">
        <v>8</v>
      </c>
      <c r="B10" s="18" t="s">
        <v>227</v>
      </c>
      <c r="C10" s="18" t="s">
        <v>538</v>
      </c>
      <c r="D10" s="19" t="s">
        <v>11</v>
      </c>
      <c r="E10" s="18" t="s">
        <v>12</v>
      </c>
      <c r="F10" s="30">
        <v>79</v>
      </c>
      <c r="G10" s="21">
        <f>720/56*55+120</f>
        <v>827.142857142857</v>
      </c>
      <c r="H10" s="17" t="s">
        <v>13</v>
      </c>
    </row>
    <row r="11" s="1" customFormat="1" ht="28" customHeight="1" spans="1:8">
      <c r="A11" s="17">
        <v>9</v>
      </c>
      <c r="B11" s="18" t="s">
        <v>228</v>
      </c>
      <c r="C11" s="18" t="s">
        <v>539</v>
      </c>
      <c r="D11" s="19" t="s">
        <v>11</v>
      </c>
      <c r="E11" s="18" t="s">
        <v>19</v>
      </c>
      <c r="F11" s="30">
        <v>80</v>
      </c>
      <c r="G11" s="21">
        <v>840</v>
      </c>
      <c r="H11" s="17" t="s">
        <v>13</v>
      </c>
    </row>
    <row r="12" s="1" customFormat="1" ht="28" customHeight="1" spans="1:8">
      <c r="A12" s="17">
        <v>10</v>
      </c>
      <c r="B12" s="18" t="s">
        <v>229</v>
      </c>
      <c r="C12" s="18" t="s">
        <v>540</v>
      </c>
      <c r="D12" s="19" t="s">
        <v>11</v>
      </c>
      <c r="E12" s="18" t="s">
        <v>19</v>
      </c>
      <c r="F12" s="30">
        <v>80</v>
      </c>
      <c r="G12" s="21">
        <v>840</v>
      </c>
      <c r="H12" s="17" t="s">
        <v>13</v>
      </c>
    </row>
    <row r="13" s="1" customFormat="1" ht="28" customHeight="1" spans="1:8">
      <c r="A13" s="17">
        <v>11</v>
      </c>
      <c r="B13" s="18" t="s">
        <v>230</v>
      </c>
      <c r="C13" s="18" t="s">
        <v>541</v>
      </c>
      <c r="D13" s="19" t="s">
        <v>21</v>
      </c>
      <c r="E13" s="18" t="s">
        <v>12</v>
      </c>
      <c r="F13" s="30">
        <v>80</v>
      </c>
      <c r="G13" s="21">
        <v>840</v>
      </c>
      <c r="H13" s="17" t="s">
        <v>13</v>
      </c>
    </row>
    <row r="14" s="1" customFormat="1" ht="28" customHeight="1" spans="1:8">
      <c r="A14" s="17">
        <v>12</v>
      </c>
      <c r="B14" s="18" t="s">
        <v>231</v>
      </c>
      <c r="C14" s="18" t="s">
        <v>542</v>
      </c>
      <c r="D14" s="19" t="s">
        <v>11</v>
      </c>
      <c r="E14" s="18" t="s">
        <v>19</v>
      </c>
      <c r="F14" s="30">
        <v>80</v>
      </c>
      <c r="G14" s="21">
        <v>840</v>
      </c>
      <c r="H14" s="17" t="s">
        <v>13</v>
      </c>
    </row>
    <row r="15" s="1" customFormat="1" ht="28" customHeight="1" spans="1:8">
      <c r="A15" s="17">
        <v>13</v>
      </c>
      <c r="B15" s="18" t="s">
        <v>232</v>
      </c>
      <c r="C15" s="18" t="s">
        <v>543</v>
      </c>
      <c r="D15" s="19" t="s">
        <v>21</v>
      </c>
      <c r="E15" s="18" t="s">
        <v>19</v>
      </c>
      <c r="F15" s="30">
        <v>80</v>
      </c>
      <c r="G15" s="21">
        <v>840</v>
      </c>
      <c r="H15" s="17" t="s">
        <v>13</v>
      </c>
    </row>
    <row r="16" s="1" customFormat="1" ht="28" customHeight="1" spans="1:8">
      <c r="A16" s="17">
        <v>14</v>
      </c>
      <c r="B16" s="18" t="s">
        <v>233</v>
      </c>
      <c r="C16" s="18" t="s">
        <v>544</v>
      </c>
      <c r="D16" s="19" t="s">
        <v>21</v>
      </c>
      <c r="E16" s="18" t="s">
        <v>19</v>
      </c>
      <c r="F16" s="30">
        <v>80</v>
      </c>
      <c r="G16" s="21">
        <v>840</v>
      </c>
      <c r="H16" s="17" t="s">
        <v>13</v>
      </c>
    </row>
    <row r="17" s="1" customFormat="1" ht="28" customHeight="1" spans="1:8">
      <c r="A17" s="17">
        <v>15</v>
      </c>
      <c r="B17" s="18" t="s">
        <v>234</v>
      </c>
      <c r="C17" s="18" t="s">
        <v>545</v>
      </c>
      <c r="D17" s="19" t="s">
        <v>11</v>
      </c>
      <c r="E17" s="18" t="s">
        <v>19</v>
      </c>
      <c r="F17" s="30">
        <v>80</v>
      </c>
      <c r="G17" s="21">
        <v>840</v>
      </c>
      <c r="H17" s="17" t="s">
        <v>13</v>
      </c>
    </row>
    <row r="18" s="1" customFormat="1" ht="28" customHeight="1" spans="1:8">
      <c r="A18" s="17">
        <v>16</v>
      </c>
      <c r="B18" s="18" t="s">
        <v>235</v>
      </c>
      <c r="C18" s="18" t="s">
        <v>546</v>
      </c>
      <c r="D18" s="19" t="s">
        <v>11</v>
      </c>
      <c r="E18" s="18" t="s">
        <v>19</v>
      </c>
      <c r="F18" s="30">
        <v>80</v>
      </c>
      <c r="G18" s="21">
        <v>840</v>
      </c>
      <c r="H18" s="17" t="s">
        <v>13</v>
      </c>
    </row>
    <row r="19" s="1" customFormat="1" ht="28" customHeight="1" spans="1:8">
      <c r="A19" s="17">
        <v>17</v>
      </c>
      <c r="B19" s="18" t="s">
        <v>236</v>
      </c>
      <c r="C19" s="18" t="s">
        <v>547</v>
      </c>
      <c r="D19" s="19" t="s">
        <v>11</v>
      </c>
      <c r="E19" s="18" t="s">
        <v>19</v>
      </c>
      <c r="F19" s="30">
        <v>80</v>
      </c>
      <c r="G19" s="21">
        <v>840</v>
      </c>
      <c r="H19" s="17" t="s">
        <v>13</v>
      </c>
    </row>
    <row r="20" s="1" customFormat="1" ht="28" customHeight="1" spans="1:8">
      <c r="A20" s="17">
        <v>18</v>
      </c>
      <c r="B20" s="18" t="s">
        <v>237</v>
      </c>
      <c r="C20" s="18" t="s">
        <v>548</v>
      </c>
      <c r="D20" s="19" t="s">
        <v>11</v>
      </c>
      <c r="E20" s="18" t="s">
        <v>12</v>
      </c>
      <c r="F20" s="30">
        <v>80</v>
      </c>
      <c r="G20" s="21">
        <v>840</v>
      </c>
      <c r="H20" s="17" t="s">
        <v>13</v>
      </c>
    </row>
    <row r="21" s="1" customFormat="1" ht="28" customHeight="1" spans="1:8">
      <c r="A21" s="17"/>
      <c r="B21" s="31"/>
      <c r="C21" s="31"/>
      <c r="D21" s="31"/>
      <c r="E21" s="32"/>
      <c r="F21" s="30">
        <f>SUM(F3:F20)</f>
        <v>1435</v>
      </c>
      <c r="G21" s="21">
        <f>SUM(G3:G20)</f>
        <v>15055.7142857143</v>
      </c>
      <c r="H21" s="17"/>
    </row>
    <row r="1048466" s="1" customFormat="1" spans="2:7">
      <c r="B1048466" s="3"/>
      <c r="C1048466" s="3"/>
      <c r="D1048466" s="3"/>
      <c r="E1048466" s="3"/>
      <c r="F1048466" s="3"/>
      <c r="G1048466" s="5"/>
    </row>
    <row r="1048467" s="1" customFormat="1" spans="2:7">
      <c r="B1048467" s="3"/>
      <c r="C1048467" s="3"/>
      <c r="D1048467" s="3"/>
      <c r="E1048467" s="3"/>
      <c r="F1048467" s="3"/>
      <c r="G1048467" s="5"/>
    </row>
    <row r="1048468" s="1" customFormat="1" spans="2:7">
      <c r="B1048468" s="3"/>
      <c r="C1048468" s="3"/>
      <c r="D1048468" s="3"/>
      <c r="E1048468" s="3"/>
      <c r="F1048468" s="3"/>
      <c r="G1048468" s="5"/>
    </row>
    <row r="1048469" s="1" customFormat="1" spans="2:7">
      <c r="B1048469" s="3"/>
      <c r="C1048469" s="3"/>
      <c r="D1048469" s="3"/>
      <c r="E1048469" s="3"/>
      <c r="F1048469" s="3"/>
      <c r="G1048469" s="5"/>
    </row>
    <row r="1048470" s="1" customFormat="1" spans="2:7">
      <c r="B1048470" s="3"/>
      <c r="C1048470" s="3"/>
      <c r="D1048470" s="3"/>
      <c r="E1048470" s="3"/>
      <c r="F1048470" s="3"/>
      <c r="G1048470" s="5"/>
    </row>
    <row r="1048471" s="1" customFormat="1" spans="2:7">
      <c r="B1048471" s="3"/>
      <c r="C1048471" s="3"/>
      <c r="D1048471" s="3"/>
      <c r="E1048471" s="3"/>
      <c r="F1048471" s="3"/>
      <c r="G1048471" s="5"/>
    </row>
    <row r="1048472" s="1" customFormat="1" spans="2:7">
      <c r="B1048472" s="3"/>
      <c r="C1048472" s="3"/>
      <c r="D1048472" s="3"/>
      <c r="E1048472" s="3"/>
      <c r="F1048472" s="3"/>
      <c r="G1048472" s="5"/>
    </row>
    <row r="1048473" s="1" customFormat="1" spans="2:7">
      <c r="B1048473" s="3"/>
      <c r="C1048473" s="3"/>
      <c r="D1048473" s="3"/>
      <c r="E1048473" s="3"/>
      <c r="F1048473" s="3"/>
      <c r="G1048473" s="5"/>
    </row>
    <row r="1048474" s="1" customFormat="1" spans="2:7">
      <c r="B1048474" s="3"/>
      <c r="C1048474" s="3"/>
      <c r="D1048474" s="3"/>
      <c r="E1048474" s="3"/>
      <c r="F1048474" s="3"/>
      <c r="G1048474" s="5"/>
    </row>
    <row r="1048475" s="1" customFormat="1" spans="2:7">
      <c r="B1048475" s="3"/>
      <c r="C1048475" s="3"/>
      <c r="D1048475" s="3"/>
      <c r="E1048475" s="3"/>
      <c r="F1048475" s="3"/>
      <c r="G1048475" s="5"/>
    </row>
    <row r="1048476" s="1" customFormat="1" spans="2:7">
      <c r="B1048476" s="3"/>
      <c r="C1048476" s="3"/>
      <c r="D1048476" s="3"/>
      <c r="E1048476" s="3"/>
      <c r="F1048476" s="3"/>
      <c r="G1048476" s="5"/>
    </row>
    <row r="1048477" s="1" customFormat="1" spans="2:7">
      <c r="B1048477" s="3"/>
      <c r="C1048477" s="3"/>
      <c r="D1048477" s="3"/>
      <c r="E1048477" s="3"/>
      <c r="F1048477" s="3"/>
      <c r="G1048477" s="5"/>
    </row>
    <row r="1048478" s="1" customFormat="1" spans="2:7">
      <c r="B1048478" s="3"/>
      <c r="C1048478" s="3"/>
      <c r="D1048478" s="3"/>
      <c r="E1048478" s="3"/>
      <c r="F1048478" s="3"/>
      <c r="G1048478" s="5"/>
    </row>
    <row r="1048479" s="1" customFormat="1" spans="2:7">
      <c r="B1048479" s="3"/>
      <c r="C1048479" s="3"/>
      <c r="D1048479" s="3"/>
      <c r="E1048479" s="3"/>
      <c r="F1048479" s="3"/>
      <c r="G1048479" s="5"/>
    </row>
    <row r="1048480" s="1" customFormat="1" spans="2:7">
      <c r="B1048480" s="3"/>
      <c r="C1048480" s="3"/>
      <c r="D1048480" s="3"/>
      <c r="E1048480" s="3"/>
      <c r="F1048480" s="3"/>
      <c r="G1048480" s="5"/>
    </row>
    <row r="1048481" s="1" customFormat="1" spans="2:7">
      <c r="B1048481" s="3"/>
      <c r="C1048481" s="3"/>
      <c r="D1048481" s="3"/>
      <c r="E1048481" s="3"/>
      <c r="F1048481" s="3"/>
      <c r="G1048481" s="5"/>
    </row>
    <row r="1048482" s="1" customFormat="1" spans="2:7">
      <c r="B1048482" s="3"/>
      <c r="C1048482" s="3"/>
      <c r="D1048482" s="3"/>
      <c r="E1048482" s="3"/>
      <c r="F1048482" s="3"/>
      <c r="G1048482" s="5"/>
    </row>
  </sheetData>
  <mergeCells count="1">
    <mergeCell ref="A1:H1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486"/>
  <sheetViews>
    <sheetView workbookViewId="0">
      <selection activeCell="C7" sqref="C7"/>
    </sheetView>
  </sheetViews>
  <sheetFormatPr defaultColWidth="9" defaultRowHeight="13.5" outlineLevelCol="7"/>
  <cols>
    <col min="1" max="1" width="9" style="1"/>
    <col min="2" max="2" width="9" style="3"/>
    <col min="3" max="3" width="23.5" style="3" customWidth="1"/>
    <col min="4" max="4" width="8.875" style="4" customWidth="1"/>
    <col min="5" max="5" width="30.25" style="3" customWidth="1"/>
    <col min="6" max="6" width="9" style="3"/>
    <col min="7" max="7" width="12.625" style="5"/>
    <col min="8" max="8" width="19.875" style="1" customWidth="1"/>
    <col min="9" max="16384" width="9" style="1"/>
  </cols>
  <sheetData>
    <row r="1" s="1" customFormat="1" ht="34" customHeight="1" spans="1:8">
      <c r="A1" s="6" t="s">
        <v>549</v>
      </c>
      <c r="B1" s="6"/>
      <c r="C1" s="6"/>
      <c r="D1" s="8"/>
      <c r="E1" s="6"/>
      <c r="F1" s="6"/>
      <c r="G1" s="9"/>
      <c r="H1" s="6"/>
    </row>
    <row r="2" s="1" customFormat="1" ht="49" customHeight="1" spans="1:8">
      <c r="A2" s="10" t="s">
        <v>1</v>
      </c>
      <c r="B2" s="29" t="s">
        <v>2</v>
      </c>
      <c r="C2" s="12" t="s">
        <v>321</v>
      </c>
      <c r="D2" s="13" t="s">
        <v>3</v>
      </c>
      <c r="E2" s="14" t="s">
        <v>4</v>
      </c>
      <c r="F2" s="14" t="s">
        <v>322</v>
      </c>
      <c r="G2" s="15" t="s">
        <v>6</v>
      </c>
      <c r="H2" s="16" t="s">
        <v>7</v>
      </c>
    </row>
    <row r="3" s="1" customFormat="1" ht="28" customHeight="1" spans="1:8">
      <c r="A3" s="17">
        <v>1</v>
      </c>
      <c r="B3" s="18" t="s">
        <v>238</v>
      </c>
      <c r="C3" s="18" t="s">
        <v>550</v>
      </c>
      <c r="D3" s="19" t="s">
        <v>21</v>
      </c>
      <c r="E3" s="18" t="s">
        <v>19</v>
      </c>
      <c r="F3" s="20">
        <v>80</v>
      </c>
      <c r="G3" s="21">
        <v>700</v>
      </c>
      <c r="H3" s="17" t="s">
        <v>13</v>
      </c>
    </row>
    <row r="4" s="1" customFormat="1" ht="28" customHeight="1" spans="1:8">
      <c r="A4" s="17">
        <v>2</v>
      </c>
      <c r="B4" s="18" t="s">
        <v>240</v>
      </c>
      <c r="C4" s="18" t="s">
        <v>551</v>
      </c>
      <c r="D4" s="19" t="s">
        <v>11</v>
      </c>
      <c r="E4" s="18" t="s">
        <v>19</v>
      </c>
      <c r="F4" s="20">
        <v>71</v>
      </c>
      <c r="G4" s="21">
        <f>600/56*47+1000/240*(71-47)</f>
        <v>603.571428571429</v>
      </c>
      <c r="H4" s="17" t="s">
        <v>13</v>
      </c>
    </row>
    <row r="5" s="1" customFormat="1" ht="28" customHeight="1" spans="1:8">
      <c r="A5" s="17">
        <v>3</v>
      </c>
      <c r="B5" s="18" t="s">
        <v>241</v>
      </c>
      <c r="C5" s="18" t="s">
        <v>552</v>
      </c>
      <c r="D5" s="19" t="s">
        <v>11</v>
      </c>
      <c r="E5" s="18" t="s">
        <v>19</v>
      </c>
      <c r="F5" s="20">
        <v>68</v>
      </c>
      <c r="G5" s="21">
        <f>600/56*44+1000/240*(68-44)</f>
        <v>571.428571428571</v>
      </c>
      <c r="H5" s="17" t="s">
        <v>13</v>
      </c>
    </row>
    <row r="6" s="1" customFormat="1" ht="28" customHeight="1" spans="1:8">
      <c r="A6" s="17">
        <v>4</v>
      </c>
      <c r="B6" s="18" t="s">
        <v>242</v>
      </c>
      <c r="C6" s="18" t="s">
        <v>553</v>
      </c>
      <c r="D6" s="19" t="s">
        <v>11</v>
      </c>
      <c r="E6" s="18" t="s">
        <v>19</v>
      </c>
      <c r="F6" s="20">
        <v>76</v>
      </c>
      <c r="G6" s="21">
        <f>600/56*52+1000/240*(76-52)</f>
        <v>657.142857142857</v>
      </c>
      <c r="H6" s="17" t="s">
        <v>13</v>
      </c>
    </row>
    <row r="7" s="1" customFormat="1" ht="28" customHeight="1" spans="1:8">
      <c r="A7" s="17">
        <v>5</v>
      </c>
      <c r="B7" s="18" t="s">
        <v>243</v>
      </c>
      <c r="C7" s="18" t="s">
        <v>554</v>
      </c>
      <c r="D7" s="19" t="s">
        <v>11</v>
      </c>
      <c r="E7" s="18" t="s">
        <v>19</v>
      </c>
      <c r="F7" s="20">
        <v>72</v>
      </c>
      <c r="G7" s="21">
        <f>600/56*52+1000/240*(72-52)</f>
        <v>640.47619047619</v>
      </c>
      <c r="H7" s="17" t="s">
        <v>13</v>
      </c>
    </row>
    <row r="8" s="1" customFormat="1" ht="28" customHeight="1" spans="1:8">
      <c r="A8" s="23" t="s">
        <v>352</v>
      </c>
      <c r="B8" s="24"/>
      <c r="C8" s="24"/>
      <c r="D8" s="24"/>
      <c r="E8" s="34"/>
      <c r="F8" s="30">
        <f>SUM(F3:F7)</f>
        <v>367</v>
      </c>
      <c r="G8" s="21">
        <f>SUM(G3:G7)</f>
        <v>3172.61904761905</v>
      </c>
      <c r="H8" s="17"/>
    </row>
    <row r="1048470" s="1" customFormat="1" spans="4:7">
      <c r="D1048470" s="28"/>
      <c r="G1048470" s="5"/>
    </row>
    <row r="1048471" s="1" customFormat="1" spans="4:7">
      <c r="D1048471" s="28"/>
      <c r="G1048471" s="5"/>
    </row>
    <row r="1048472" s="1" customFormat="1" spans="4:7">
      <c r="D1048472" s="28"/>
      <c r="G1048472" s="5"/>
    </row>
    <row r="1048473" s="1" customFormat="1" spans="4:7">
      <c r="D1048473" s="28"/>
      <c r="G1048473" s="5"/>
    </row>
    <row r="1048474" s="1" customFormat="1" spans="4:7">
      <c r="D1048474" s="28"/>
      <c r="G1048474" s="5"/>
    </row>
    <row r="1048475" s="1" customFormat="1" spans="4:7">
      <c r="D1048475" s="28"/>
      <c r="G1048475" s="5"/>
    </row>
    <row r="1048476" s="1" customFormat="1" spans="4:7">
      <c r="D1048476" s="28"/>
      <c r="G1048476" s="5"/>
    </row>
    <row r="1048477" s="1" customFormat="1" spans="4:7">
      <c r="D1048477" s="28"/>
      <c r="G1048477" s="5"/>
    </row>
    <row r="1048478" s="1" customFormat="1" spans="4:7">
      <c r="D1048478" s="28"/>
      <c r="G1048478" s="5"/>
    </row>
    <row r="1048479" s="1" customFormat="1" spans="4:7">
      <c r="D1048479" s="28"/>
      <c r="G1048479" s="5"/>
    </row>
    <row r="1048480" s="1" customFormat="1" spans="4:7">
      <c r="D1048480" s="28"/>
      <c r="G1048480" s="5"/>
    </row>
    <row r="1048481" s="1" customFormat="1" spans="4:7">
      <c r="D1048481" s="28"/>
      <c r="G1048481" s="5"/>
    </row>
    <row r="1048482" s="1" customFormat="1" spans="4:7">
      <c r="D1048482" s="28"/>
      <c r="G1048482" s="5"/>
    </row>
    <row r="1048483" s="1" customFormat="1" spans="4:7">
      <c r="D1048483" s="28"/>
      <c r="G1048483" s="5"/>
    </row>
    <row r="1048484" s="1" customFormat="1" spans="4:7">
      <c r="D1048484" s="28"/>
      <c r="G1048484" s="5"/>
    </row>
    <row r="1048485" s="1" customFormat="1" spans="4:7">
      <c r="D1048485" s="28"/>
      <c r="G1048485" s="5"/>
    </row>
    <row r="1048486" s="1" customFormat="1" spans="4:7">
      <c r="D1048486" s="28"/>
      <c r="G1048486" s="5"/>
    </row>
  </sheetData>
  <mergeCells count="2">
    <mergeCell ref="A1:H1"/>
    <mergeCell ref="A8:E8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topLeftCell="A8" workbookViewId="0">
      <selection activeCell="C27" sqref="C27"/>
    </sheetView>
  </sheetViews>
  <sheetFormatPr defaultColWidth="9" defaultRowHeight="13.5" outlineLevelCol="7"/>
  <cols>
    <col min="1" max="1" width="9" style="1"/>
    <col min="2" max="2" width="9" style="3"/>
    <col min="3" max="3" width="23.5" style="3" customWidth="1"/>
    <col min="4" max="4" width="9" style="3"/>
    <col min="5" max="5" width="30.25" style="3" customWidth="1"/>
    <col min="6" max="6" width="9" style="3"/>
    <col min="7" max="7" width="12.625" style="5"/>
    <col min="8" max="8" width="19.875" style="1" customWidth="1"/>
    <col min="9" max="16384" width="9" style="1"/>
  </cols>
  <sheetData>
    <row r="1" s="1" customFormat="1" ht="34" customHeight="1" spans="1:8">
      <c r="A1" s="6" t="s">
        <v>555</v>
      </c>
      <c r="B1" s="6"/>
      <c r="C1" s="6"/>
      <c r="D1" s="6"/>
      <c r="E1" s="6"/>
      <c r="F1" s="6"/>
      <c r="G1" s="6"/>
      <c r="H1" s="6"/>
    </row>
    <row r="2" s="1" customFormat="1" ht="49" customHeight="1" spans="1:8">
      <c r="A2" s="10" t="s">
        <v>1</v>
      </c>
      <c r="B2" s="29" t="s">
        <v>2</v>
      </c>
      <c r="C2" s="12" t="s">
        <v>321</v>
      </c>
      <c r="D2" s="29" t="s">
        <v>3</v>
      </c>
      <c r="E2" s="14" t="s">
        <v>4</v>
      </c>
      <c r="F2" s="14" t="s">
        <v>322</v>
      </c>
      <c r="G2" s="15" t="s">
        <v>6</v>
      </c>
      <c r="H2" s="16" t="s">
        <v>7</v>
      </c>
    </row>
    <row r="3" s="1" customFormat="1" ht="28" customHeight="1" spans="1:8">
      <c r="A3" s="17">
        <v>1</v>
      </c>
      <c r="B3" s="18" t="s">
        <v>244</v>
      </c>
      <c r="C3" s="18" t="s">
        <v>556</v>
      </c>
      <c r="D3" s="19" t="s">
        <v>11</v>
      </c>
      <c r="E3" s="18" t="s">
        <v>19</v>
      </c>
      <c r="F3" s="30">
        <v>80</v>
      </c>
      <c r="G3" s="21">
        <v>840</v>
      </c>
      <c r="H3" s="17" t="s">
        <v>13</v>
      </c>
    </row>
    <row r="4" s="1" customFormat="1" ht="28" customHeight="1" spans="1:8">
      <c r="A4" s="17">
        <v>2</v>
      </c>
      <c r="B4" s="18" t="s">
        <v>246</v>
      </c>
      <c r="C4" s="18" t="s">
        <v>557</v>
      </c>
      <c r="D4" s="19" t="s">
        <v>11</v>
      </c>
      <c r="E4" s="18" t="s">
        <v>19</v>
      </c>
      <c r="F4" s="30">
        <v>76</v>
      </c>
      <c r="G4" s="21">
        <f>720+1000/240*1.2*(76-56)</f>
        <v>820</v>
      </c>
      <c r="H4" s="17" t="s">
        <v>13</v>
      </c>
    </row>
    <row r="5" s="1" customFormat="1" ht="28" customHeight="1" spans="1:8">
      <c r="A5" s="17">
        <v>3</v>
      </c>
      <c r="B5" s="18" t="s">
        <v>247</v>
      </c>
      <c r="C5" s="18" t="s">
        <v>558</v>
      </c>
      <c r="D5" s="19" t="s">
        <v>11</v>
      </c>
      <c r="E5" s="18" t="s">
        <v>19</v>
      </c>
      <c r="F5" s="30">
        <v>80</v>
      </c>
      <c r="G5" s="21">
        <v>840</v>
      </c>
      <c r="H5" s="17" t="s">
        <v>13</v>
      </c>
    </row>
    <row r="6" s="1" customFormat="1" ht="28" customHeight="1" spans="1:8">
      <c r="A6" s="17">
        <v>4</v>
      </c>
      <c r="B6" s="18" t="s">
        <v>248</v>
      </c>
      <c r="C6" s="18" t="s">
        <v>559</v>
      </c>
      <c r="D6" s="19" t="s">
        <v>21</v>
      </c>
      <c r="E6" s="18" t="s">
        <v>19</v>
      </c>
      <c r="F6" s="30">
        <v>76</v>
      </c>
      <c r="G6" s="21">
        <f>720/56*52+120</f>
        <v>788.571428571429</v>
      </c>
      <c r="H6" s="17" t="s">
        <v>13</v>
      </c>
    </row>
    <row r="7" s="1" customFormat="1" ht="28" customHeight="1" spans="1:8">
      <c r="A7" s="17">
        <v>5</v>
      </c>
      <c r="B7" s="18" t="s">
        <v>249</v>
      </c>
      <c r="C7" s="18" t="s">
        <v>560</v>
      </c>
      <c r="D7" s="19" t="s">
        <v>11</v>
      </c>
      <c r="E7" s="18" t="s">
        <v>19</v>
      </c>
      <c r="F7" s="30">
        <v>80</v>
      </c>
      <c r="G7" s="21">
        <v>840</v>
      </c>
      <c r="H7" s="17" t="s">
        <v>13</v>
      </c>
    </row>
    <row r="8" s="1" customFormat="1" ht="28" customHeight="1" spans="1:8">
      <c r="A8" s="17">
        <v>6</v>
      </c>
      <c r="B8" s="18" t="s">
        <v>250</v>
      </c>
      <c r="C8" s="18" t="s">
        <v>561</v>
      </c>
      <c r="D8" s="19" t="s">
        <v>11</v>
      </c>
      <c r="E8" s="18" t="s">
        <v>19</v>
      </c>
      <c r="F8" s="30">
        <v>79</v>
      </c>
      <c r="G8" s="21">
        <f>720/56*55+120</f>
        <v>827.142857142857</v>
      </c>
      <c r="H8" s="17" t="s">
        <v>13</v>
      </c>
    </row>
    <row r="9" s="1" customFormat="1" ht="28" customHeight="1" spans="1:8">
      <c r="A9" s="17">
        <v>7</v>
      </c>
      <c r="B9" s="18" t="s">
        <v>251</v>
      </c>
      <c r="C9" s="18" t="s">
        <v>562</v>
      </c>
      <c r="D9" s="19" t="s">
        <v>21</v>
      </c>
      <c r="E9" s="18" t="s">
        <v>19</v>
      </c>
      <c r="F9" s="30">
        <v>68</v>
      </c>
      <c r="G9" s="21">
        <f>720+1000/240*1.2*(68-56)</f>
        <v>780</v>
      </c>
      <c r="H9" s="17" t="s">
        <v>13</v>
      </c>
    </row>
    <row r="10" s="1" customFormat="1" ht="28" customHeight="1" spans="1:8">
      <c r="A10" s="17">
        <v>8</v>
      </c>
      <c r="B10" s="18" t="s">
        <v>252</v>
      </c>
      <c r="C10" s="18" t="s">
        <v>563</v>
      </c>
      <c r="D10" s="19" t="s">
        <v>11</v>
      </c>
      <c r="E10" s="18" t="s">
        <v>19</v>
      </c>
      <c r="F10" s="30">
        <v>80</v>
      </c>
      <c r="G10" s="21">
        <v>840</v>
      </c>
      <c r="H10" s="17" t="s">
        <v>13</v>
      </c>
    </row>
    <row r="11" s="1" customFormat="1" ht="28" customHeight="1" spans="1:8">
      <c r="A11" s="17">
        <v>9</v>
      </c>
      <c r="B11" s="18" t="s">
        <v>253</v>
      </c>
      <c r="C11" s="18" t="s">
        <v>564</v>
      </c>
      <c r="D11" s="19" t="s">
        <v>11</v>
      </c>
      <c r="E11" s="18" t="s">
        <v>19</v>
      </c>
      <c r="F11" s="30">
        <v>80</v>
      </c>
      <c r="G11" s="21">
        <v>840</v>
      </c>
      <c r="H11" s="17" t="s">
        <v>13</v>
      </c>
    </row>
    <row r="12" s="1" customFormat="1" ht="28" customHeight="1" spans="1:8">
      <c r="A12" s="17">
        <v>10</v>
      </c>
      <c r="B12" s="18" t="s">
        <v>254</v>
      </c>
      <c r="C12" s="18" t="s">
        <v>565</v>
      </c>
      <c r="D12" s="19" t="s">
        <v>11</v>
      </c>
      <c r="E12" s="18" t="s">
        <v>19</v>
      </c>
      <c r="F12" s="30">
        <v>80</v>
      </c>
      <c r="G12" s="21">
        <v>840</v>
      </c>
      <c r="H12" s="17" t="s">
        <v>13</v>
      </c>
    </row>
    <row r="13" s="1" customFormat="1" ht="28" customHeight="1" spans="1:8">
      <c r="A13" s="17">
        <v>11</v>
      </c>
      <c r="B13" s="18" t="s">
        <v>255</v>
      </c>
      <c r="C13" s="18" t="s">
        <v>566</v>
      </c>
      <c r="D13" s="19" t="s">
        <v>21</v>
      </c>
      <c r="E13" s="18" t="s">
        <v>19</v>
      </c>
      <c r="F13" s="30">
        <v>80</v>
      </c>
      <c r="G13" s="21">
        <v>840</v>
      </c>
      <c r="H13" s="17" t="s">
        <v>13</v>
      </c>
    </row>
    <row r="14" s="1" customFormat="1" ht="28" customHeight="1" spans="1:8">
      <c r="A14" s="17">
        <v>12</v>
      </c>
      <c r="B14" s="18" t="s">
        <v>256</v>
      </c>
      <c r="C14" s="18" t="s">
        <v>567</v>
      </c>
      <c r="D14" s="19" t="s">
        <v>11</v>
      </c>
      <c r="E14" s="18" t="s">
        <v>19</v>
      </c>
      <c r="F14" s="30">
        <v>80</v>
      </c>
      <c r="G14" s="21">
        <v>840</v>
      </c>
      <c r="H14" s="17" t="s">
        <v>13</v>
      </c>
    </row>
    <row r="15" s="1" customFormat="1" ht="28" customHeight="1" spans="1:8">
      <c r="A15" s="17">
        <v>13</v>
      </c>
      <c r="B15" s="18" t="s">
        <v>257</v>
      </c>
      <c r="C15" s="18" t="s">
        <v>568</v>
      </c>
      <c r="D15" s="19" t="s">
        <v>21</v>
      </c>
      <c r="E15" s="18" t="s">
        <v>19</v>
      </c>
      <c r="F15" s="30">
        <v>76</v>
      </c>
      <c r="G15" s="21">
        <f>720/56*52+120</f>
        <v>788.571428571429</v>
      </c>
      <c r="H15" s="17" t="s">
        <v>13</v>
      </c>
    </row>
    <row r="16" s="1" customFormat="1" ht="28" customHeight="1" spans="1:8">
      <c r="A16" s="17">
        <v>14</v>
      </c>
      <c r="B16" s="18" t="s">
        <v>258</v>
      </c>
      <c r="C16" s="18" t="s">
        <v>569</v>
      </c>
      <c r="D16" s="19" t="s">
        <v>21</v>
      </c>
      <c r="E16" s="18" t="s">
        <v>19</v>
      </c>
      <c r="F16" s="30">
        <v>80</v>
      </c>
      <c r="G16" s="21">
        <v>840</v>
      </c>
      <c r="H16" s="17" t="s">
        <v>13</v>
      </c>
    </row>
    <row r="17" s="1" customFormat="1" ht="28" customHeight="1" spans="1:8">
      <c r="A17" s="17">
        <v>15</v>
      </c>
      <c r="B17" s="18" t="s">
        <v>259</v>
      </c>
      <c r="C17" s="18" t="s">
        <v>570</v>
      </c>
      <c r="D17" s="19" t="s">
        <v>11</v>
      </c>
      <c r="E17" s="18" t="s">
        <v>19</v>
      </c>
      <c r="F17" s="30">
        <v>76</v>
      </c>
      <c r="G17" s="21">
        <f>720/56*52+120</f>
        <v>788.571428571429</v>
      </c>
      <c r="H17" s="17" t="s">
        <v>13</v>
      </c>
    </row>
    <row r="18" s="1" customFormat="1" ht="28" customHeight="1" spans="1:8">
      <c r="A18" s="17">
        <v>16</v>
      </c>
      <c r="B18" s="18" t="s">
        <v>260</v>
      </c>
      <c r="C18" s="18" t="s">
        <v>571</v>
      </c>
      <c r="D18" s="19" t="s">
        <v>11</v>
      </c>
      <c r="E18" s="18" t="s">
        <v>12</v>
      </c>
      <c r="F18" s="30">
        <v>80</v>
      </c>
      <c r="G18" s="21">
        <v>840</v>
      </c>
      <c r="H18" s="17" t="s">
        <v>13</v>
      </c>
    </row>
    <row r="19" s="1" customFormat="1" ht="28" customHeight="1" spans="1:8">
      <c r="A19" s="17">
        <v>17</v>
      </c>
      <c r="B19" s="18" t="s">
        <v>261</v>
      </c>
      <c r="C19" s="18" t="s">
        <v>572</v>
      </c>
      <c r="D19" s="19" t="s">
        <v>21</v>
      </c>
      <c r="E19" s="18" t="s">
        <v>12</v>
      </c>
      <c r="F19" s="30">
        <v>80</v>
      </c>
      <c r="G19" s="21">
        <v>840</v>
      </c>
      <c r="H19" s="17" t="s">
        <v>13</v>
      </c>
    </row>
    <row r="20" s="1" customFormat="1" ht="28" customHeight="1" spans="1:8">
      <c r="A20" s="17">
        <v>18</v>
      </c>
      <c r="B20" s="18" t="s">
        <v>262</v>
      </c>
      <c r="C20" s="18" t="s">
        <v>573</v>
      </c>
      <c r="D20" s="19" t="s">
        <v>11</v>
      </c>
      <c r="E20" s="18" t="s">
        <v>19</v>
      </c>
      <c r="F20" s="30">
        <v>80</v>
      </c>
      <c r="G20" s="21">
        <v>840</v>
      </c>
      <c r="H20" s="17" t="s">
        <v>13</v>
      </c>
    </row>
    <row r="21" s="1" customFormat="1" ht="28" customHeight="1" spans="1:8">
      <c r="A21" s="17">
        <v>19</v>
      </c>
      <c r="B21" s="18" t="s">
        <v>263</v>
      </c>
      <c r="C21" s="18" t="s">
        <v>574</v>
      </c>
      <c r="D21" s="19" t="s">
        <v>21</v>
      </c>
      <c r="E21" s="18" t="s">
        <v>19</v>
      </c>
      <c r="F21" s="30">
        <v>68</v>
      </c>
      <c r="G21" s="21">
        <f>720/56*44+120</f>
        <v>685.714285714286</v>
      </c>
      <c r="H21" s="17" t="s">
        <v>13</v>
      </c>
    </row>
    <row r="22" s="1" customFormat="1" ht="28" customHeight="1" spans="1:8">
      <c r="A22" s="17">
        <v>20</v>
      </c>
      <c r="B22" s="18" t="s">
        <v>264</v>
      </c>
      <c r="C22" s="18" t="s">
        <v>575</v>
      </c>
      <c r="D22" s="19" t="s">
        <v>21</v>
      </c>
      <c r="E22" s="18" t="s">
        <v>19</v>
      </c>
      <c r="F22" s="30">
        <v>80</v>
      </c>
      <c r="G22" s="21">
        <v>840</v>
      </c>
      <c r="H22" s="17" t="s">
        <v>13</v>
      </c>
    </row>
    <row r="23" s="1" customFormat="1" ht="28" customHeight="1" spans="1:8">
      <c r="A23" s="17">
        <v>21</v>
      </c>
      <c r="B23" s="18" t="s">
        <v>265</v>
      </c>
      <c r="C23" s="18" t="s">
        <v>576</v>
      </c>
      <c r="D23" s="19" t="s">
        <v>11</v>
      </c>
      <c r="E23" s="18" t="s">
        <v>19</v>
      </c>
      <c r="F23" s="30">
        <v>70</v>
      </c>
      <c r="G23" s="21">
        <f>720/56*52+1000/240*1.2*(70-52)</f>
        <v>758.571428571429</v>
      </c>
      <c r="H23" s="17" t="s">
        <v>13</v>
      </c>
    </row>
    <row r="24" s="1" customFormat="1" ht="28" customHeight="1" spans="1:8">
      <c r="A24" s="17">
        <v>22</v>
      </c>
      <c r="B24" s="18" t="s">
        <v>266</v>
      </c>
      <c r="C24" s="18" t="s">
        <v>577</v>
      </c>
      <c r="D24" s="19" t="s">
        <v>21</v>
      </c>
      <c r="E24" s="18" t="s">
        <v>19</v>
      </c>
      <c r="F24" s="30">
        <v>76</v>
      </c>
      <c r="G24" s="21">
        <f>720/56*52+120</f>
        <v>788.571428571429</v>
      </c>
      <c r="H24" s="17" t="s">
        <v>13</v>
      </c>
    </row>
    <row r="25" s="1" customFormat="1" ht="28" customHeight="1" spans="1:8">
      <c r="A25" s="17">
        <v>23</v>
      </c>
      <c r="B25" s="18" t="s">
        <v>267</v>
      </c>
      <c r="C25" s="18" t="s">
        <v>578</v>
      </c>
      <c r="D25" s="19" t="s">
        <v>11</v>
      </c>
      <c r="E25" s="18" t="s">
        <v>19</v>
      </c>
      <c r="F25" s="30">
        <v>80</v>
      </c>
      <c r="G25" s="21">
        <v>840</v>
      </c>
      <c r="H25" s="17" t="s">
        <v>13</v>
      </c>
    </row>
    <row r="26" s="1" customFormat="1" ht="28" customHeight="1" spans="1:8">
      <c r="A26" s="17">
        <v>24</v>
      </c>
      <c r="B26" s="18" t="s">
        <v>268</v>
      </c>
      <c r="C26" s="18" t="s">
        <v>579</v>
      </c>
      <c r="D26" s="19" t="s">
        <v>11</v>
      </c>
      <c r="E26" s="18" t="s">
        <v>12</v>
      </c>
      <c r="F26" s="30">
        <v>72</v>
      </c>
      <c r="G26" s="21">
        <f>720/56*48+120</f>
        <v>737.142857142857</v>
      </c>
      <c r="H26" s="17" t="s">
        <v>13</v>
      </c>
    </row>
    <row r="27" s="1" customFormat="1" ht="28" customHeight="1" spans="1:8">
      <c r="A27" s="17">
        <v>25</v>
      </c>
      <c r="B27" s="18" t="s">
        <v>269</v>
      </c>
      <c r="C27" s="18" t="s">
        <v>580</v>
      </c>
      <c r="D27" s="19" t="s">
        <v>11</v>
      </c>
      <c r="E27" s="18" t="s">
        <v>12</v>
      </c>
      <c r="F27" s="30">
        <v>72</v>
      </c>
      <c r="G27" s="21">
        <f>720+80</f>
        <v>800</v>
      </c>
      <c r="H27" s="17" t="s">
        <v>13</v>
      </c>
    </row>
    <row r="28" s="1" customFormat="1" ht="28" customHeight="1" spans="1:8">
      <c r="A28" s="23" t="s">
        <v>352</v>
      </c>
      <c r="B28" s="31"/>
      <c r="C28" s="31"/>
      <c r="D28" s="31"/>
      <c r="E28" s="32"/>
      <c r="F28" s="30">
        <f>SUM(F3:F27)</f>
        <v>1929</v>
      </c>
      <c r="G28" s="33">
        <f>SUM(G3:G27)</f>
        <v>20322.8571428571</v>
      </c>
      <c r="H28" s="17"/>
    </row>
  </sheetData>
  <mergeCells count="2">
    <mergeCell ref="A1:H1"/>
    <mergeCell ref="A28:E28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439"/>
  <sheetViews>
    <sheetView tabSelected="1" workbookViewId="0">
      <selection activeCell="E23" sqref="E20:E23"/>
    </sheetView>
  </sheetViews>
  <sheetFormatPr defaultColWidth="9" defaultRowHeight="13.5" outlineLevelCol="7"/>
  <cols>
    <col min="1" max="1" width="5.625" style="1" customWidth="1"/>
    <col min="2" max="2" width="10.75" style="2" customWidth="1"/>
    <col min="3" max="3" width="23.5" style="3" customWidth="1"/>
    <col min="4" max="4" width="8.375" style="4" customWidth="1"/>
    <col min="5" max="5" width="24.75" style="3" customWidth="1"/>
    <col min="6" max="6" width="14.75" style="3" customWidth="1"/>
    <col min="7" max="7" width="15.625" style="5" customWidth="1"/>
    <col min="8" max="8" width="19.875" style="1" customWidth="1"/>
    <col min="9" max="16384" width="9" style="1"/>
  </cols>
  <sheetData>
    <row r="1" s="1" customFormat="1" ht="34" customHeight="1" spans="1:8">
      <c r="A1" s="6" t="s">
        <v>581</v>
      </c>
      <c r="B1" s="7"/>
      <c r="C1" s="6"/>
      <c r="D1" s="8"/>
      <c r="E1" s="6"/>
      <c r="F1" s="6"/>
      <c r="G1" s="9"/>
      <c r="H1" s="6"/>
    </row>
    <row r="2" s="1" customFormat="1" ht="37" customHeight="1" spans="1:8">
      <c r="A2" s="10" t="s">
        <v>1</v>
      </c>
      <c r="B2" s="11" t="s">
        <v>2</v>
      </c>
      <c r="C2" s="12" t="s">
        <v>321</v>
      </c>
      <c r="D2" s="13" t="s">
        <v>3</v>
      </c>
      <c r="E2" s="14" t="s">
        <v>4</v>
      </c>
      <c r="F2" s="14" t="s">
        <v>322</v>
      </c>
      <c r="G2" s="15" t="s">
        <v>6</v>
      </c>
      <c r="H2" s="16" t="s">
        <v>7</v>
      </c>
    </row>
    <row r="3" s="1" customFormat="1" ht="28" customHeight="1" spans="1:8">
      <c r="A3" s="17">
        <v>1</v>
      </c>
      <c r="B3" s="18" t="s">
        <v>270</v>
      </c>
      <c r="C3" s="18" t="s">
        <v>582</v>
      </c>
      <c r="D3" s="19" t="s">
        <v>11</v>
      </c>
      <c r="E3" s="18" t="s">
        <v>19</v>
      </c>
      <c r="F3" s="20">
        <v>80</v>
      </c>
      <c r="G3" s="21">
        <v>840</v>
      </c>
      <c r="H3" s="17" t="s">
        <v>13</v>
      </c>
    </row>
    <row r="4" s="1" customFormat="1" ht="28" customHeight="1" spans="1:8">
      <c r="A4" s="17">
        <v>2</v>
      </c>
      <c r="B4" s="18" t="s">
        <v>272</v>
      </c>
      <c r="C4" s="18" t="s">
        <v>583</v>
      </c>
      <c r="D4" s="19" t="s">
        <v>11</v>
      </c>
      <c r="E4" s="18" t="s">
        <v>19</v>
      </c>
      <c r="F4" s="20">
        <v>80</v>
      </c>
      <c r="G4" s="21">
        <v>840</v>
      </c>
      <c r="H4" s="17" t="s">
        <v>13</v>
      </c>
    </row>
    <row r="5" s="1" customFormat="1" ht="28" customHeight="1" spans="1:8">
      <c r="A5" s="17">
        <v>3</v>
      </c>
      <c r="B5" s="18" t="s">
        <v>273</v>
      </c>
      <c r="C5" s="18" t="s">
        <v>584</v>
      </c>
      <c r="D5" s="19" t="s">
        <v>11</v>
      </c>
      <c r="E5" s="18" t="s">
        <v>19</v>
      </c>
      <c r="F5" s="20">
        <v>80</v>
      </c>
      <c r="G5" s="21">
        <v>840</v>
      </c>
      <c r="H5" s="17" t="s">
        <v>13</v>
      </c>
    </row>
    <row r="6" s="1" customFormat="1" ht="28" customHeight="1" spans="1:8">
      <c r="A6" s="17">
        <v>4</v>
      </c>
      <c r="B6" s="18" t="s">
        <v>274</v>
      </c>
      <c r="C6" s="18" t="s">
        <v>585</v>
      </c>
      <c r="D6" s="19" t="s">
        <v>11</v>
      </c>
      <c r="E6" s="18" t="s">
        <v>19</v>
      </c>
      <c r="F6" s="22">
        <v>76</v>
      </c>
      <c r="G6" s="21">
        <f>720/56*52+120</f>
        <v>788.571428571429</v>
      </c>
      <c r="H6" s="17" t="s">
        <v>13</v>
      </c>
    </row>
    <row r="7" s="1" customFormat="1" ht="28" customHeight="1" spans="1:8">
      <c r="A7" s="17">
        <v>5</v>
      </c>
      <c r="B7" s="18" t="s">
        <v>275</v>
      </c>
      <c r="C7" s="18" t="s">
        <v>586</v>
      </c>
      <c r="D7" s="19" t="s">
        <v>11</v>
      </c>
      <c r="E7" s="18" t="s">
        <v>12</v>
      </c>
      <c r="F7" s="22">
        <v>72</v>
      </c>
      <c r="G7" s="21">
        <f>720/56*52+1000/240*1.2*(72-52)</f>
        <v>768.571428571429</v>
      </c>
      <c r="H7" s="17" t="s">
        <v>13</v>
      </c>
    </row>
    <row r="8" s="1" customFormat="1" ht="28" customHeight="1" spans="1:8">
      <c r="A8" s="17">
        <v>6</v>
      </c>
      <c r="B8" s="18" t="s">
        <v>276</v>
      </c>
      <c r="C8" s="18" t="s">
        <v>587</v>
      </c>
      <c r="D8" s="19" t="s">
        <v>11</v>
      </c>
      <c r="E8" s="18" t="s">
        <v>19</v>
      </c>
      <c r="F8" s="20">
        <v>80</v>
      </c>
      <c r="G8" s="21">
        <v>840</v>
      </c>
      <c r="H8" s="17" t="s">
        <v>13</v>
      </c>
    </row>
    <row r="9" s="1" customFormat="1" ht="28" customHeight="1" spans="1:8">
      <c r="A9" s="17">
        <v>7</v>
      </c>
      <c r="B9" s="18" t="s">
        <v>277</v>
      </c>
      <c r="C9" s="18" t="s">
        <v>588</v>
      </c>
      <c r="D9" s="19" t="s">
        <v>11</v>
      </c>
      <c r="E9" s="18" t="s">
        <v>12</v>
      </c>
      <c r="F9" s="20">
        <v>80</v>
      </c>
      <c r="G9" s="21">
        <v>840</v>
      </c>
      <c r="H9" s="17" t="s">
        <v>13</v>
      </c>
    </row>
    <row r="10" s="1" customFormat="1" ht="28" customHeight="1" spans="1:8">
      <c r="A10" s="17">
        <v>8</v>
      </c>
      <c r="B10" s="18" t="s">
        <v>278</v>
      </c>
      <c r="C10" s="18" t="s">
        <v>589</v>
      </c>
      <c r="D10" s="19" t="s">
        <v>11</v>
      </c>
      <c r="E10" s="18" t="s">
        <v>12</v>
      </c>
      <c r="F10" s="20">
        <v>80</v>
      </c>
      <c r="G10" s="21">
        <v>840</v>
      </c>
      <c r="H10" s="17" t="s">
        <v>13</v>
      </c>
    </row>
    <row r="11" s="1" customFormat="1" ht="28" customHeight="1" spans="1:8">
      <c r="A11" s="23" t="s">
        <v>352</v>
      </c>
      <c r="B11" s="24"/>
      <c r="C11" s="24"/>
      <c r="D11" s="24"/>
      <c r="E11" s="25"/>
      <c r="F11" s="20">
        <f>SUM(F3:F10)</f>
        <v>628</v>
      </c>
      <c r="G11" s="21">
        <f>SUM(G3:G10)</f>
        <v>6597.14285714286</v>
      </c>
      <c r="H11" s="17"/>
    </row>
    <row r="12" s="1" customFormat="1" spans="1:8">
      <c r="B12" s="2"/>
      <c r="C12" s="3"/>
      <c r="D12" s="4"/>
      <c r="E12" s="3"/>
      <c r="F12" s="3"/>
      <c r="G12" s="5"/>
      <c r="H12" s="26"/>
    </row>
    <row r="1048423" s="1" customFormat="1" spans="2:7">
      <c r="B1048423" s="27"/>
      <c r="D1048423" s="28"/>
      <c r="G1048423" s="5"/>
    </row>
    <row r="1048424" s="1" customFormat="1" spans="2:7">
      <c r="B1048424" s="27"/>
      <c r="D1048424" s="28"/>
      <c r="G1048424" s="5"/>
    </row>
    <row r="1048425" s="1" customFormat="1" spans="2:7">
      <c r="B1048425" s="27"/>
      <c r="D1048425" s="28"/>
      <c r="G1048425" s="5"/>
    </row>
    <row r="1048426" s="1" customFormat="1" spans="2:7">
      <c r="B1048426" s="27"/>
      <c r="D1048426" s="28"/>
      <c r="G1048426" s="5"/>
    </row>
    <row r="1048427" s="1" customFormat="1" spans="2:7">
      <c r="B1048427" s="27"/>
      <c r="D1048427" s="28"/>
      <c r="G1048427" s="5"/>
    </row>
    <row r="1048428" s="1" customFormat="1" spans="2:7">
      <c r="B1048428" s="27"/>
      <c r="D1048428" s="28"/>
      <c r="G1048428" s="5"/>
    </row>
    <row r="1048429" s="1" customFormat="1" spans="2:7">
      <c r="B1048429" s="27"/>
      <c r="D1048429" s="28"/>
      <c r="G1048429" s="5"/>
    </row>
    <row r="1048430" s="1" customFormat="1" spans="2:7">
      <c r="B1048430" s="27"/>
      <c r="D1048430" s="28"/>
      <c r="G1048430" s="5"/>
    </row>
    <row r="1048431" s="1" customFormat="1" spans="2:7">
      <c r="B1048431" s="27"/>
      <c r="D1048431" s="28"/>
      <c r="G1048431" s="5"/>
    </row>
    <row r="1048432" s="1" customFormat="1" spans="2:7">
      <c r="B1048432" s="27"/>
      <c r="D1048432" s="28"/>
      <c r="G1048432" s="5"/>
    </row>
    <row r="1048433" s="1" customFormat="1" spans="2:7">
      <c r="B1048433" s="27"/>
      <c r="D1048433" s="28"/>
      <c r="G1048433" s="5"/>
    </row>
    <row r="1048434" s="1" customFormat="1" spans="2:7">
      <c r="B1048434" s="27"/>
      <c r="D1048434" s="28"/>
      <c r="G1048434" s="5"/>
    </row>
    <row r="1048435" s="1" customFormat="1" spans="2:7">
      <c r="B1048435" s="27"/>
      <c r="D1048435" s="28"/>
      <c r="G1048435" s="5"/>
    </row>
    <row r="1048436" s="1" customFormat="1" spans="2:7">
      <c r="B1048436" s="27"/>
      <c r="D1048436" s="28"/>
      <c r="G1048436" s="5"/>
    </row>
    <row r="1048437" s="1" customFormat="1" spans="2:7">
      <c r="B1048437" s="27"/>
      <c r="D1048437" s="28"/>
      <c r="G1048437" s="5"/>
    </row>
    <row r="1048438" s="1" customFormat="1" spans="2:7">
      <c r="B1048438" s="27"/>
      <c r="D1048438" s="28"/>
      <c r="G1048438" s="5"/>
    </row>
    <row r="1048439" s="1" customFormat="1" spans="2:7">
      <c r="B1048439" s="27"/>
      <c r="D1048439" s="28"/>
      <c r="G1048439" s="5"/>
    </row>
  </sheetData>
  <mergeCells count="2">
    <mergeCell ref="A1:H1"/>
    <mergeCell ref="A11:E1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29"/>
  <sheetViews>
    <sheetView workbookViewId="0">
      <selection activeCell="D19" sqref="D19"/>
    </sheetView>
  </sheetViews>
  <sheetFormatPr defaultColWidth="9" defaultRowHeight="13.5"/>
  <cols>
    <col min="1" max="1" width="8.575" style="1" customWidth="1"/>
    <col min="2" max="2" width="5.54166666666667" style="1" customWidth="1"/>
    <col min="3" max="3" width="19.75" style="1" customWidth="1"/>
    <col min="4" max="4" width="23.5" style="1" customWidth="1"/>
    <col min="5" max="5" width="5.325" style="1" customWidth="1"/>
    <col min="6" max="6" width="5.75833333333333" style="1" customWidth="1"/>
    <col min="7" max="7" width="17.275" style="1" customWidth="1"/>
    <col min="8" max="8" width="8.04166666666667" style="1" customWidth="1"/>
    <col min="9" max="9" width="7.825" style="1" customWidth="1"/>
    <col min="10" max="10" width="20.7583333333333" style="1" customWidth="1"/>
    <col min="11" max="11" width="11.9583333333333" style="1" customWidth="1"/>
    <col min="12" max="12" width="10.5416666666667" style="1" customWidth="1"/>
    <col min="13" max="13" width="9.13333333333333" style="1" customWidth="1"/>
    <col min="14" max="14" width="15.2166666666667" style="5" customWidth="1"/>
    <col min="15" max="15" width="16.9583333333333" style="1" customWidth="1"/>
    <col min="16" max="23" width="9" style="1" hidden="1" customWidth="1"/>
    <col min="24" max="24" width="9" style="1" customWidth="1"/>
    <col min="25" max="16384" width="9" style="1"/>
  </cols>
  <sheetData>
    <row r="1" s="1" customFormat="1" ht="27" spans="1:26">
      <c r="A1" s="50" t="s">
        <v>279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1"/>
      <c r="O1" s="50"/>
      <c r="P1" s="50"/>
      <c r="Q1" s="50"/>
      <c r="R1" s="50"/>
      <c r="S1" s="50"/>
      <c r="T1" s="50"/>
    </row>
    <row r="2" s="1" customFormat="1" ht="25" customHeight="1" spans="1:26">
      <c r="A2" s="52" t="s">
        <v>280</v>
      </c>
      <c r="B2" s="52" t="s">
        <v>1</v>
      </c>
      <c r="C2" s="52" t="s">
        <v>281</v>
      </c>
      <c r="D2" s="52" t="s">
        <v>282</v>
      </c>
      <c r="E2" s="52" t="s">
        <v>283</v>
      </c>
      <c r="F2" s="52" t="s">
        <v>284</v>
      </c>
      <c r="G2" s="53" t="s">
        <v>285</v>
      </c>
      <c r="H2" s="53"/>
      <c r="I2" s="53"/>
      <c r="J2" s="53"/>
      <c r="K2" s="53"/>
      <c r="L2" s="53"/>
      <c r="M2" s="53"/>
      <c r="N2" s="54"/>
      <c r="O2" s="53"/>
      <c r="P2" s="55" t="s">
        <v>286</v>
      </c>
      <c r="Q2" s="55"/>
      <c r="R2" s="55"/>
      <c r="S2" s="55"/>
      <c r="T2" s="55"/>
      <c r="X2" s="56"/>
      <c r="Y2" s="56"/>
      <c r="Z2" s="56"/>
    </row>
    <row r="3" s="1" customFormat="1" ht="36" spans="1:26">
      <c r="A3" s="57"/>
      <c r="B3" s="52"/>
      <c r="C3" s="52"/>
      <c r="D3" s="52"/>
      <c r="E3" s="52"/>
      <c r="F3" s="52"/>
      <c r="G3" s="52" t="s">
        <v>287</v>
      </c>
      <c r="H3" s="52" t="s">
        <v>288</v>
      </c>
      <c r="I3" s="52" t="s">
        <v>289</v>
      </c>
      <c r="J3" s="52" t="s">
        <v>290</v>
      </c>
      <c r="K3" s="52" t="s">
        <v>288</v>
      </c>
      <c r="L3" s="52" t="s">
        <v>291</v>
      </c>
      <c r="M3" s="52" t="s">
        <v>292</v>
      </c>
      <c r="N3" s="58" t="s">
        <v>293</v>
      </c>
      <c r="O3" s="58" t="s">
        <v>294</v>
      </c>
      <c r="P3" s="59" t="s">
        <v>295</v>
      </c>
      <c r="Q3" s="59" t="s">
        <v>296</v>
      </c>
      <c r="R3" s="52" t="s">
        <v>292</v>
      </c>
      <c r="S3" s="58" t="s">
        <v>293</v>
      </c>
      <c r="T3" s="58" t="s">
        <v>294</v>
      </c>
      <c r="X3" s="56"/>
      <c r="Y3" s="56"/>
      <c r="Z3" s="56"/>
    </row>
    <row r="4" s="1" customFormat="1" ht="20" customHeight="1" spans="1:26">
      <c r="A4" s="60" t="s">
        <v>297</v>
      </c>
      <c r="B4" s="61">
        <v>1</v>
      </c>
      <c r="C4" s="60" t="s">
        <v>298</v>
      </c>
      <c r="D4" s="62" t="s">
        <v>299</v>
      </c>
      <c r="E4" s="60" t="s">
        <v>300</v>
      </c>
      <c r="F4" s="60">
        <v>28</v>
      </c>
      <c r="G4" s="63" t="s">
        <v>301</v>
      </c>
      <c r="H4" s="1">
        <v>28</v>
      </c>
      <c r="I4" s="60">
        <f>25*7+6.5+6.5+6</f>
        <v>194</v>
      </c>
      <c r="J4" s="63" t="s">
        <v>302</v>
      </c>
      <c r="K4" s="60">
        <v>28</v>
      </c>
      <c r="L4" s="60">
        <f>22*3+13.5</f>
        <v>79.5</v>
      </c>
      <c r="M4" s="64">
        <v>0.2</v>
      </c>
      <c r="N4" s="65">
        <v>23134.29</v>
      </c>
      <c r="O4" s="66">
        <f>SUM(N4:N6)</f>
        <v>40302.86</v>
      </c>
      <c r="P4" s="67"/>
      <c r="Q4" s="68"/>
      <c r="R4" s="69"/>
      <c r="S4" s="67"/>
      <c r="T4" s="67"/>
      <c r="X4" s="56"/>
      <c r="Y4" s="56"/>
      <c r="Z4" s="56"/>
    </row>
    <row r="5" s="1" customFormat="1" ht="20" customHeight="1" spans="1:26">
      <c r="A5" s="60"/>
      <c r="B5" s="61">
        <v>2</v>
      </c>
      <c r="C5" s="60" t="s">
        <v>303</v>
      </c>
      <c r="D5" s="62" t="s">
        <v>299</v>
      </c>
      <c r="E5" s="60" t="s">
        <v>300</v>
      </c>
      <c r="F5" s="60">
        <v>11</v>
      </c>
      <c r="G5" s="63" t="s">
        <v>301</v>
      </c>
      <c r="H5" s="60">
        <v>11</v>
      </c>
      <c r="I5" s="60">
        <f>11*7</f>
        <v>77</v>
      </c>
      <c r="J5" s="63" t="s">
        <v>302</v>
      </c>
      <c r="K5" s="1">
        <v>11</v>
      </c>
      <c r="L5" s="60">
        <f>10*3+2.5</f>
        <v>32.5</v>
      </c>
      <c r="M5" s="64">
        <v>0.2</v>
      </c>
      <c r="N5" s="70">
        <v>9220</v>
      </c>
      <c r="O5" s="71"/>
      <c r="P5" s="67"/>
      <c r="Q5" s="68"/>
      <c r="R5" s="69"/>
      <c r="S5" s="67"/>
      <c r="T5" s="67"/>
      <c r="X5" s="56"/>
      <c r="Y5" s="56"/>
      <c r="Z5" s="56"/>
    </row>
    <row r="6" s="1" customFormat="1" ht="20" customHeight="1" spans="1:26">
      <c r="A6" s="60"/>
      <c r="B6" s="61">
        <v>3</v>
      </c>
      <c r="C6" s="60" t="s">
        <v>304</v>
      </c>
      <c r="D6" s="62" t="s">
        <v>305</v>
      </c>
      <c r="E6" s="60" t="s">
        <v>300</v>
      </c>
      <c r="F6" s="60">
        <v>10</v>
      </c>
      <c r="G6" s="63" t="s">
        <v>301</v>
      </c>
      <c r="H6" s="60">
        <v>10</v>
      </c>
      <c r="I6" s="60">
        <v>66</v>
      </c>
      <c r="J6" s="63" t="s">
        <v>302</v>
      </c>
      <c r="K6" s="60">
        <v>10</v>
      </c>
      <c r="L6" s="60">
        <v>29</v>
      </c>
      <c r="M6" s="64">
        <v>0.2</v>
      </c>
      <c r="N6" s="70">
        <v>7948.57</v>
      </c>
      <c r="O6" s="71"/>
      <c r="P6" s="67"/>
      <c r="Q6" s="68"/>
      <c r="R6" s="69"/>
      <c r="S6" s="67"/>
      <c r="T6" s="67"/>
      <c r="X6" s="56"/>
      <c r="Y6" s="56"/>
      <c r="Z6" s="56"/>
    </row>
    <row r="7" s="1" customFormat="1" ht="20" customHeight="1" spans="1:26">
      <c r="A7" s="66" t="s">
        <v>306</v>
      </c>
      <c r="B7" s="61">
        <v>4</v>
      </c>
      <c r="C7" s="60" t="s">
        <v>307</v>
      </c>
      <c r="D7" s="62" t="s">
        <v>308</v>
      </c>
      <c r="E7" s="60" t="s">
        <v>300</v>
      </c>
      <c r="F7" s="60">
        <v>10</v>
      </c>
      <c r="G7" s="63" t="s">
        <v>301</v>
      </c>
      <c r="H7" s="60">
        <v>9</v>
      </c>
      <c r="I7" s="60">
        <f>9*7+6.75</f>
        <v>69.75</v>
      </c>
      <c r="J7" s="63" t="s">
        <v>302</v>
      </c>
      <c r="K7" s="60">
        <v>10</v>
      </c>
      <c r="L7" s="60">
        <f>10*3</f>
        <v>30</v>
      </c>
      <c r="M7" s="64">
        <v>0.2</v>
      </c>
      <c r="N7" s="70">
        <v>8374.29</v>
      </c>
      <c r="O7" s="66">
        <f>SUM(N7:N12)</f>
        <v>45436.55</v>
      </c>
      <c r="P7" s="67"/>
      <c r="Q7" s="68"/>
      <c r="R7" s="69"/>
      <c r="S7" s="67"/>
      <c r="T7" s="67"/>
    </row>
    <row r="8" s="1" customFormat="1" ht="20" customHeight="1" spans="1:26">
      <c r="A8" s="71"/>
      <c r="B8" s="61">
        <v>5</v>
      </c>
      <c r="C8" s="60" t="s">
        <v>309</v>
      </c>
      <c r="D8" s="62" t="s">
        <v>310</v>
      </c>
      <c r="E8" s="60" t="s">
        <v>300</v>
      </c>
      <c r="F8" s="60">
        <v>14</v>
      </c>
      <c r="G8" s="63" t="s">
        <v>301</v>
      </c>
      <c r="H8" s="60">
        <v>14</v>
      </c>
      <c r="I8" s="60">
        <f>10*7+6+13+6.75</f>
        <v>95.75</v>
      </c>
      <c r="J8" s="63" t="s">
        <v>302</v>
      </c>
      <c r="K8" s="60">
        <v>14</v>
      </c>
      <c r="L8" s="60">
        <f>12*3+2+2.75</f>
        <v>40.75</v>
      </c>
      <c r="M8" s="64">
        <v>0</v>
      </c>
      <c r="N8" s="72">
        <v>9506.55</v>
      </c>
      <c r="O8" s="71"/>
      <c r="P8" s="67"/>
      <c r="Q8" s="68"/>
      <c r="R8" s="69"/>
      <c r="S8" s="67"/>
      <c r="T8" s="67"/>
    </row>
    <row r="9" s="1" customFormat="1" ht="20" customHeight="1" spans="1:26">
      <c r="A9" s="71"/>
      <c r="B9" s="61">
        <v>6</v>
      </c>
      <c r="C9" s="60" t="s">
        <v>311</v>
      </c>
      <c r="D9" s="62" t="s">
        <v>312</v>
      </c>
      <c r="E9" s="60" t="s">
        <v>300</v>
      </c>
      <c r="F9" s="73">
        <v>41</v>
      </c>
      <c r="G9" s="63" t="s">
        <v>301</v>
      </c>
      <c r="H9" s="60">
        <v>0</v>
      </c>
      <c r="I9" s="60">
        <v>0</v>
      </c>
      <c r="J9" s="63" t="s">
        <v>302</v>
      </c>
      <c r="K9" s="60">
        <v>41</v>
      </c>
      <c r="L9" s="60">
        <f>41*3</f>
        <v>123</v>
      </c>
      <c r="M9" s="64">
        <v>0</v>
      </c>
      <c r="N9" s="21">
        <v>4100</v>
      </c>
      <c r="O9" s="71"/>
      <c r="P9" s="26"/>
      <c r="Q9" s="26"/>
      <c r="R9" s="26"/>
      <c r="S9" s="26"/>
      <c r="T9" s="26"/>
    </row>
    <row r="10" s="1" customFormat="1" ht="20" customHeight="1" spans="1:26">
      <c r="A10" s="71"/>
      <c r="B10" s="61">
        <v>7</v>
      </c>
      <c r="C10" s="60" t="s">
        <v>313</v>
      </c>
      <c r="D10" s="62" t="s">
        <v>312</v>
      </c>
      <c r="E10" s="60" t="s">
        <v>300</v>
      </c>
      <c r="F10" s="73">
        <v>42</v>
      </c>
      <c r="G10" s="63" t="s">
        <v>301</v>
      </c>
      <c r="H10" s="60">
        <v>0</v>
      </c>
      <c r="I10" s="60">
        <v>0</v>
      </c>
      <c r="J10" s="63" t="s">
        <v>302</v>
      </c>
      <c r="K10" s="60">
        <v>42</v>
      </c>
      <c r="L10" s="60">
        <f>42*3</f>
        <v>126</v>
      </c>
      <c r="M10" s="64">
        <v>0</v>
      </c>
      <c r="N10" s="21">
        <v>4200</v>
      </c>
      <c r="O10" s="71"/>
      <c r="P10" s="26"/>
      <c r="Q10" s="26"/>
      <c r="R10" s="26"/>
      <c r="S10" s="26"/>
      <c r="T10" s="26"/>
    </row>
    <row r="11" s="1" customFormat="1" ht="20" customHeight="1" spans="1:26">
      <c r="A11" s="71"/>
      <c r="B11" s="61">
        <v>8</v>
      </c>
      <c r="C11" s="60" t="s">
        <v>314</v>
      </c>
      <c r="D11" s="62" t="s">
        <v>312</v>
      </c>
      <c r="E11" s="60" t="s">
        <v>300</v>
      </c>
      <c r="F11" s="73">
        <v>42</v>
      </c>
      <c r="G11" s="63" t="s">
        <v>301</v>
      </c>
      <c r="H11" s="60">
        <v>0</v>
      </c>
      <c r="I11" s="60">
        <v>0</v>
      </c>
      <c r="J11" s="63" t="s">
        <v>302</v>
      </c>
      <c r="K11" s="60">
        <v>42</v>
      </c>
      <c r="L11" s="60">
        <f>42*3</f>
        <v>126</v>
      </c>
      <c r="M11" s="64">
        <v>0</v>
      </c>
      <c r="N11" s="21">
        <v>4200</v>
      </c>
      <c r="O11" s="71"/>
      <c r="P11" s="26"/>
      <c r="Q11" s="26"/>
      <c r="R11" s="26"/>
      <c r="S11" s="26"/>
      <c r="T11" s="26"/>
    </row>
    <row r="12" s="1" customFormat="1" ht="20" customHeight="1" spans="1:26">
      <c r="A12" s="73"/>
      <c r="B12" s="61">
        <v>9</v>
      </c>
      <c r="C12" s="64" t="s">
        <v>315</v>
      </c>
      <c r="D12" s="62" t="s">
        <v>305</v>
      </c>
      <c r="E12" s="60" t="s">
        <v>300</v>
      </c>
      <c r="F12" s="73">
        <v>18</v>
      </c>
      <c r="G12" s="63" t="s">
        <v>301</v>
      </c>
      <c r="H12" s="60">
        <v>18</v>
      </c>
      <c r="I12" s="60">
        <f>16*7+6.5+6.875</f>
        <v>125.375</v>
      </c>
      <c r="J12" s="63" t="s">
        <v>302</v>
      </c>
      <c r="K12" s="60">
        <v>18</v>
      </c>
      <c r="L12" s="60">
        <f>18*3</f>
        <v>54</v>
      </c>
      <c r="M12" s="64">
        <v>0.2</v>
      </c>
      <c r="N12" s="21">
        <v>15055.71</v>
      </c>
      <c r="O12" s="73"/>
      <c r="P12" s="26"/>
      <c r="Q12" s="26"/>
      <c r="R12" s="26"/>
      <c r="S12" s="26"/>
      <c r="T12" s="26"/>
    </row>
    <row r="13" s="1" customFormat="1" ht="20" customHeight="1" spans="1:26">
      <c r="A13" s="66" t="s">
        <v>316</v>
      </c>
      <c r="B13" s="61">
        <v>10</v>
      </c>
      <c r="C13" s="60" t="s">
        <v>309</v>
      </c>
      <c r="D13" s="62" t="s">
        <v>317</v>
      </c>
      <c r="E13" s="60" t="s">
        <v>300</v>
      </c>
      <c r="F13" s="60">
        <v>5</v>
      </c>
      <c r="G13" s="63" t="s">
        <v>301</v>
      </c>
      <c r="H13" s="17">
        <v>5</v>
      </c>
      <c r="I13" s="60">
        <f>7+5.875+5.5+13</f>
        <v>31.375</v>
      </c>
      <c r="J13" s="63" t="s">
        <v>302</v>
      </c>
      <c r="K13" s="60">
        <v>5</v>
      </c>
      <c r="L13" s="60">
        <v>14.5</v>
      </c>
      <c r="M13" s="64">
        <v>0</v>
      </c>
      <c r="N13" s="21">
        <v>3172.62</v>
      </c>
      <c r="O13" s="21">
        <f>SUM(N13:N15)</f>
        <v>30092.62</v>
      </c>
      <c r="P13" s="26"/>
      <c r="Q13" s="26"/>
      <c r="R13" s="26"/>
      <c r="S13" s="26"/>
      <c r="T13" s="26"/>
    </row>
    <row r="14" s="1" customFormat="1" ht="20" customHeight="1" spans="1:26">
      <c r="A14" s="71"/>
      <c r="B14" s="61">
        <v>11</v>
      </c>
      <c r="C14" s="60" t="s">
        <v>298</v>
      </c>
      <c r="D14" s="62" t="s">
        <v>317</v>
      </c>
      <c r="E14" s="60" t="s">
        <v>300</v>
      </c>
      <c r="F14" s="60">
        <v>25</v>
      </c>
      <c r="G14" s="63" t="s">
        <v>301</v>
      </c>
      <c r="H14" s="60">
        <v>25</v>
      </c>
      <c r="I14" s="60">
        <f>17*7+6.5*5+6+5.5+6.875</f>
        <v>169.875</v>
      </c>
      <c r="J14" s="63" t="s">
        <v>302</v>
      </c>
      <c r="K14" s="60">
        <v>25</v>
      </c>
      <c r="L14" s="60">
        <f>21*3+2.5+2+2.25+1.5</f>
        <v>71.25</v>
      </c>
      <c r="M14" s="64">
        <v>0.2</v>
      </c>
      <c r="N14" s="72">
        <v>20322.86</v>
      </c>
      <c r="O14" s="21"/>
      <c r="P14" s="26"/>
      <c r="Q14" s="26"/>
      <c r="R14" s="26"/>
      <c r="S14" s="26"/>
      <c r="T14" s="26"/>
    </row>
    <row r="15" s="1" customFormat="1" ht="20" customHeight="1" spans="1:26">
      <c r="A15" s="73"/>
      <c r="B15" s="61">
        <v>12</v>
      </c>
      <c r="C15" s="73" t="s">
        <v>318</v>
      </c>
      <c r="D15" s="62" t="s">
        <v>319</v>
      </c>
      <c r="E15" s="60" t="s">
        <v>300</v>
      </c>
      <c r="F15" s="60">
        <v>8</v>
      </c>
      <c r="G15" s="63" t="s">
        <v>301</v>
      </c>
      <c r="H15" s="60">
        <v>8</v>
      </c>
      <c r="I15" s="60">
        <f>6*7+13</f>
        <v>55</v>
      </c>
      <c r="J15" s="63" t="s">
        <v>302</v>
      </c>
      <c r="K15" s="21">
        <v>8</v>
      </c>
      <c r="L15" s="21">
        <v>23.5</v>
      </c>
      <c r="M15" s="64">
        <v>0.2</v>
      </c>
      <c r="N15" s="21">
        <v>6597.14</v>
      </c>
      <c r="O15" s="21"/>
      <c r="P15" s="26"/>
      <c r="Q15" s="26"/>
      <c r="R15" s="26"/>
      <c r="S15" s="26"/>
      <c r="T15" s="26"/>
    </row>
    <row r="16" s="1" customFormat="1" ht="20" customHeight="1" spans="1:26">
      <c r="A16" s="17" t="s">
        <v>294</v>
      </c>
      <c r="B16" s="61"/>
      <c r="C16" s="73"/>
      <c r="D16" s="73"/>
      <c r="E16" s="60"/>
      <c r="F16" s="60">
        <f>SUM(F4:F15)</f>
        <v>254</v>
      </c>
      <c r="G16" s="21"/>
      <c r="H16" s="60"/>
      <c r="I16" s="60"/>
      <c r="J16" s="72">
        <f>SUM(O4:O13)</f>
        <v>115832.03</v>
      </c>
      <c r="K16" s="72"/>
      <c r="L16" s="72"/>
      <c r="M16" s="72"/>
      <c r="N16" s="72"/>
      <c r="O16" s="72"/>
      <c r="P16" s="74" t="e">
        <f>SUM(#REF!)</f>
        <v>#REF!</v>
      </c>
      <c r="Q16" s="74"/>
      <c r="R16" s="74"/>
      <c r="S16" s="74"/>
      <c r="T16" s="75"/>
    </row>
    <row r="28" s="1" customFormat="1" spans="3:14">
      <c r="C28" s="76"/>
      <c r="N28" s="5"/>
    </row>
    <row r="29" s="1" customFormat="1" spans="3:14">
      <c r="C29" s="26"/>
      <c r="D29" s="77"/>
      <c r="N29" s="5"/>
    </row>
  </sheetData>
  <mergeCells count="17">
    <mergeCell ref="A1:S1"/>
    <mergeCell ref="G2:O2"/>
    <mergeCell ref="P2:T2"/>
    <mergeCell ref="J16:O16"/>
    <mergeCell ref="P16:T16"/>
    <mergeCell ref="A2:A3"/>
    <mergeCell ref="A4:A6"/>
    <mergeCell ref="A7:A12"/>
    <mergeCell ref="A13:A15"/>
    <mergeCell ref="B2:B3"/>
    <mergeCell ref="C2:C3"/>
    <mergeCell ref="D2:D3"/>
    <mergeCell ref="E2:E3"/>
    <mergeCell ref="F2:F3"/>
    <mergeCell ref="O4:O6"/>
    <mergeCell ref="O7:O12"/>
    <mergeCell ref="O13:O15"/>
  </mergeCells>
  <pageMargins left="0.7" right="0.7" top="0.75" bottom="0.75" header="0.3" footer="0.3"/>
  <pageSetup paperSize="9" scale="71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492"/>
  <sheetViews>
    <sheetView topLeftCell="A15" workbookViewId="0">
      <selection activeCell="E33" sqref="E33"/>
    </sheetView>
  </sheetViews>
  <sheetFormatPr defaultColWidth="9" defaultRowHeight="13.5" outlineLevelCol="7"/>
  <cols>
    <col min="1" max="1" width="9" style="1"/>
    <col min="2" max="2" width="9" style="3"/>
    <col min="3" max="3" width="23.5" style="3" customWidth="1"/>
    <col min="4" max="4" width="9" style="3"/>
    <col min="5" max="5" width="30.25" style="3" customWidth="1"/>
    <col min="6" max="6" width="9" style="3"/>
    <col min="7" max="7" width="12.625" style="5"/>
    <col min="8" max="8" width="19.875" style="1" customWidth="1"/>
    <col min="9" max="11" width="9" style="1" customWidth="1"/>
    <col min="12" max="16384" width="9" style="1"/>
  </cols>
  <sheetData>
    <row r="1" s="1" customFormat="1" ht="34" customHeight="1" spans="1:8">
      <c r="A1" s="6" t="s">
        <v>320</v>
      </c>
      <c r="B1" s="6"/>
      <c r="C1" s="6"/>
      <c r="D1" s="6"/>
      <c r="E1" s="6"/>
      <c r="F1" s="6"/>
      <c r="G1" s="9"/>
      <c r="H1" s="6"/>
    </row>
    <row r="2" s="1" customFormat="1" ht="49" customHeight="1" spans="1:8">
      <c r="A2" s="10" t="s">
        <v>1</v>
      </c>
      <c r="B2" s="29" t="s">
        <v>2</v>
      </c>
      <c r="C2" s="12" t="s">
        <v>321</v>
      </c>
      <c r="D2" s="29" t="s">
        <v>3</v>
      </c>
      <c r="E2" s="14" t="s">
        <v>4</v>
      </c>
      <c r="F2" s="14" t="s">
        <v>322</v>
      </c>
      <c r="G2" s="15" t="s">
        <v>6</v>
      </c>
      <c r="H2" s="16" t="s">
        <v>7</v>
      </c>
    </row>
    <row r="3" ht="28" customHeight="1" spans="1:8">
      <c r="A3" s="17">
        <v>1</v>
      </c>
      <c r="B3" s="41" t="s">
        <v>10</v>
      </c>
      <c r="C3" s="41" t="s">
        <v>323</v>
      </c>
      <c r="D3" s="42" t="s">
        <v>11</v>
      </c>
      <c r="E3" s="41" t="s">
        <v>12</v>
      </c>
      <c r="F3" s="30">
        <v>80</v>
      </c>
      <c r="G3" s="21">
        <v>840</v>
      </c>
      <c r="H3" s="17" t="s">
        <v>324</v>
      </c>
    </row>
    <row r="4" ht="28" customHeight="1" spans="1:8">
      <c r="A4" s="17">
        <v>2</v>
      </c>
      <c r="B4" s="41" t="s">
        <v>15</v>
      </c>
      <c r="C4" s="41" t="s">
        <v>325</v>
      </c>
      <c r="D4" s="42" t="s">
        <v>11</v>
      </c>
      <c r="E4" s="41" t="s">
        <v>12</v>
      </c>
      <c r="F4" s="30">
        <v>80</v>
      </c>
      <c r="G4" s="21">
        <v>840</v>
      </c>
      <c r="H4" s="17" t="s">
        <v>324</v>
      </c>
    </row>
    <row r="5" ht="28" customHeight="1" spans="1:8">
      <c r="A5" s="17">
        <v>3</v>
      </c>
      <c r="B5" s="41" t="s">
        <v>16</v>
      </c>
      <c r="C5" s="41" t="s">
        <v>326</v>
      </c>
      <c r="D5" s="42" t="s">
        <v>11</v>
      </c>
      <c r="E5" s="41" t="s">
        <v>12</v>
      </c>
      <c r="F5" s="30">
        <v>80</v>
      </c>
      <c r="G5" s="21">
        <v>840</v>
      </c>
      <c r="H5" s="17" t="s">
        <v>324</v>
      </c>
    </row>
    <row r="6" ht="28" customHeight="1" spans="1:8">
      <c r="A6" s="17">
        <v>4</v>
      </c>
      <c r="B6" s="41" t="s">
        <v>17</v>
      </c>
      <c r="C6" s="41" t="s">
        <v>327</v>
      </c>
      <c r="D6" s="42" t="s">
        <v>11</v>
      </c>
      <c r="E6" s="41" t="s">
        <v>12</v>
      </c>
      <c r="F6" s="30">
        <v>80</v>
      </c>
      <c r="G6" s="21">
        <v>840</v>
      </c>
      <c r="H6" s="17" t="s">
        <v>324</v>
      </c>
    </row>
    <row r="7" ht="28" customHeight="1" spans="1:8">
      <c r="A7" s="17">
        <v>5</v>
      </c>
      <c r="B7" s="41" t="s">
        <v>18</v>
      </c>
      <c r="C7" s="41" t="s">
        <v>328</v>
      </c>
      <c r="D7" s="42" t="s">
        <v>11</v>
      </c>
      <c r="E7" s="41" t="s">
        <v>19</v>
      </c>
      <c r="F7" s="30">
        <v>80</v>
      </c>
      <c r="G7" s="21">
        <v>840</v>
      </c>
      <c r="H7" s="17" t="s">
        <v>324</v>
      </c>
    </row>
    <row r="8" ht="28" customHeight="1" spans="1:8">
      <c r="A8" s="17">
        <v>6</v>
      </c>
      <c r="B8" s="41" t="s">
        <v>20</v>
      </c>
      <c r="C8" s="41" t="s">
        <v>329</v>
      </c>
      <c r="D8" s="42" t="s">
        <v>21</v>
      </c>
      <c r="E8" s="41" t="s">
        <v>19</v>
      </c>
      <c r="F8" s="30">
        <v>80</v>
      </c>
      <c r="G8" s="21">
        <v>840</v>
      </c>
      <c r="H8" s="17" t="s">
        <v>324</v>
      </c>
    </row>
    <row r="9" ht="28" customHeight="1" spans="1:8">
      <c r="A9" s="17">
        <v>7</v>
      </c>
      <c r="B9" s="41" t="s">
        <v>22</v>
      </c>
      <c r="C9" s="41" t="s">
        <v>330</v>
      </c>
      <c r="D9" s="42" t="s">
        <v>11</v>
      </c>
      <c r="E9" s="41" t="s">
        <v>12</v>
      </c>
      <c r="F9" s="30">
        <v>80</v>
      </c>
      <c r="G9" s="21">
        <v>840</v>
      </c>
      <c r="H9" s="17" t="s">
        <v>324</v>
      </c>
    </row>
    <row r="10" ht="28" customHeight="1" spans="1:8">
      <c r="A10" s="17">
        <v>8</v>
      </c>
      <c r="B10" s="41" t="s">
        <v>23</v>
      </c>
      <c r="C10" s="41" t="s">
        <v>331</v>
      </c>
      <c r="D10" s="42" t="s">
        <v>21</v>
      </c>
      <c r="E10" s="41" t="s">
        <v>19</v>
      </c>
      <c r="F10" s="30">
        <v>80</v>
      </c>
      <c r="G10" s="21">
        <v>840</v>
      </c>
      <c r="H10" s="17" t="s">
        <v>324</v>
      </c>
    </row>
    <row r="11" ht="28" customHeight="1" spans="1:8">
      <c r="A11" s="17">
        <v>9</v>
      </c>
      <c r="B11" s="41" t="s">
        <v>24</v>
      </c>
      <c r="C11" s="41" t="s">
        <v>332</v>
      </c>
      <c r="D11" s="42" t="s">
        <v>11</v>
      </c>
      <c r="E11" s="41" t="s">
        <v>12</v>
      </c>
      <c r="F11" s="30">
        <v>76</v>
      </c>
      <c r="G11" s="21">
        <f>720+1000/240*1.2*(76-56)</f>
        <v>820</v>
      </c>
      <c r="H11" s="17" t="s">
        <v>13</v>
      </c>
    </row>
    <row r="12" ht="28" customHeight="1" spans="1:8">
      <c r="A12" s="17">
        <v>10</v>
      </c>
      <c r="B12" s="41" t="s">
        <v>25</v>
      </c>
      <c r="C12" s="41" t="s">
        <v>333</v>
      </c>
      <c r="D12" s="42" t="s">
        <v>21</v>
      </c>
      <c r="E12" s="41" t="s">
        <v>19</v>
      </c>
      <c r="F12" s="30">
        <v>64</v>
      </c>
      <c r="G12" s="21">
        <f>720+1000/240*1.2*(64-56)</f>
        <v>760</v>
      </c>
      <c r="H12" s="17" t="s">
        <v>13</v>
      </c>
    </row>
    <row r="13" ht="28" customHeight="1" spans="1:8">
      <c r="A13" s="17">
        <v>11</v>
      </c>
      <c r="B13" s="41" t="s">
        <v>26</v>
      </c>
      <c r="C13" s="41" t="s">
        <v>334</v>
      </c>
      <c r="D13" s="42" t="s">
        <v>11</v>
      </c>
      <c r="E13" s="41" t="s">
        <v>19</v>
      </c>
      <c r="F13" s="30">
        <v>80</v>
      </c>
      <c r="G13" s="21">
        <v>840</v>
      </c>
      <c r="H13" s="17" t="s">
        <v>324</v>
      </c>
    </row>
    <row r="14" ht="28" customHeight="1" spans="1:8">
      <c r="A14" s="17">
        <v>12</v>
      </c>
      <c r="B14" s="41" t="s">
        <v>27</v>
      </c>
      <c r="C14" s="41" t="s">
        <v>335</v>
      </c>
      <c r="D14" s="42" t="s">
        <v>21</v>
      </c>
      <c r="E14" s="41" t="s">
        <v>12</v>
      </c>
      <c r="F14" s="30">
        <v>72</v>
      </c>
      <c r="G14" s="21">
        <f>720+1000/240*1.2*(72-56)</f>
        <v>800</v>
      </c>
      <c r="H14" s="17" t="s">
        <v>13</v>
      </c>
    </row>
    <row r="15" ht="28" customHeight="1" spans="1:8">
      <c r="A15" s="17">
        <v>13</v>
      </c>
      <c r="B15" s="41" t="s">
        <v>28</v>
      </c>
      <c r="C15" s="41" t="s">
        <v>336</v>
      </c>
      <c r="D15" s="42" t="s">
        <v>11</v>
      </c>
      <c r="E15" s="41" t="s">
        <v>19</v>
      </c>
      <c r="F15" s="30">
        <v>80</v>
      </c>
      <c r="G15" s="21">
        <v>840</v>
      </c>
      <c r="H15" s="17" t="s">
        <v>324</v>
      </c>
    </row>
    <row r="16" ht="28" customHeight="1" spans="1:8">
      <c r="A16" s="17">
        <v>14</v>
      </c>
      <c r="B16" s="41" t="s">
        <v>29</v>
      </c>
      <c r="C16" s="41" t="s">
        <v>337</v>
      </c>
      <c r="D16" s="42" t="s">
        <v>11</v>
      </c>
      <c r="E16" s="41" t="s">
        <v>19</v>
      </c>
      <c r="F16" s="30">
        <v>80</v>
      </c>
      <c r="G16" s="21">
        <v>840</v>
      </c>
      <c r="H16" s="17" t="s">
        <v>324</v>
      </c>
    </row>
    <row r="17" ht="28" customHeight="1" spans="1:8">
      <c r="A17" s="17">
        <v>15</v>
      </c>
      <c r="B17" s="41" t="s">
        <v>30</v>
      </c>
      <c r="C17" s="41" t="s">
        <v>338</v>
      </c>
      <c r="D17" s="42" t="s">
        <v>11</v>
      </c>
      <c r="E17" s="41" t="s">
        <v>19</v>
      </c>
      <c r="F17" s="30">
        <v>80</v>
      </c>
      <c r="G17" s="21">
        <v>840</v>
      </c>
      <c r="H17" s="17" t="s">
        <v>324</v>
      </c>
    </row>
    <row r="18" ht="28" customHeight="1" spans="1:8">
      <c r="A18" s="17">
        <v>16</v>
      </c>
      <c r="B18" s="41" t="s">
        <v>31</v>
      </c>
      <c r="C18" s="41" t="s">
        <v>339</v>
      </c>
      <c r="D18" s="42" t="s">
        <v>11</v>
      </c>
      <c r="E18" s="41" t="s">
        <v>19</v>
      </c>
      <c r="F18" s="30">
        <v>80</v>
      </c>
      <c r="G18" s="21">
        <v>840</v>
      </c>
      <c r="H18" s="17" t="s">
        <v>324</v>
      </c>
    </row>
    <row r="19" ht="28" customHeight="1" spans="1:8">
      <c r="A19" s="17">
        <v>17</v>
      </c>
      <c r="B19" s="41" t="s">
        <v>32</v>
      </c>
      <c r="C19" s="41" t="s">
        <v>340</v>
      </c>
      <c r="D19" s="42" t="s">
        <v>21</v>
      </c>
      <c r="E19" s="41" t="s">
        <v>12</v>
      </c>
      <c r="F19" s="30">
        <v>76</v>
      </c>
      <c r="G19" s="21">
        <f>720/56*52+120</f>
        <v>788.571428571429</v>
      </c>
      <c r="H19" s="17" t="s">
        <v>13</v>
      </c>
    </row>
    <row r="20" ht="28" customHeight="1" spans="1:8">
      <c r="A20" s="17">
        <v>18</v>
      </c>
      <c r="B20" s="41" t="s">
        <v>33</v>
      </c>
      <c r="C20" s="41" t="s">
        <v>341</v>
      </c>
      <c r="D20" s="42" t="s">
        <v>21</v>
      </c>
      <c r="E20" s="41" t="s">
        <v>19</v>
      </c>
      <c r="F20" s="30">
        <v>80</v>
      </c>
      <c r="G20" s="21">
        <v>840</v>
      </c>
      <c r="H20" s="17" t="s">
        <v>324</v>
      </c>
    </row>
    <row r="21" ht="28" customHeight="1" spans="1:8">
      <c r="A21" s="17">
        <v>19</v>
      </c>
      <c r="B21" s="41" t="s">
        <v>34</v>
      </c>
      <c r="C21" s="41" t="s">
        <v>342</v>
      </c>
      <c r="D21" s="42" t="s">
        <v>11</v>
      </c>
      <c r="E21" s="41" t="s">
        <v>19</v>
      </c>
      <c r="F21" s="30">
        <v>68</v>
      </c>
      <c r="G21" s="21">
        <f>720/56*52+80</f>
        <v>748.571428571429</v>
      </c>
      <c r="H21" s="17" t="s">
        <v>13</v>
      </c>
    </row>
    <row r="22" ht="28" customHeight="1" spans="1:8">
      <c r="A22" s="17">
        <v>20</v>
      </c>
      <c r="B22" s="41" t="s">
        <v>35</v>
      </c>
      <c r="C22" s="41" t="s">
        <v>343</v>
      </c>
      <c r="D22" s="42" t="s">
        <v>11</v>
      </c>
      <c r="E22" s="41" t="s">
        <v>19</v>
      </c>
      <c r="F22" s="30">
        <v>80</v>
      </c>
      <c r="G22" s="21">
        <v>840</v>
      </c>
      <c r="H22" s="17" t="s">
        <v>324</v>
      </c>
    </row>
    <row r="23" ht="28" customHeight="1" spans="1:8">
      <c r="A23" s="17">
        <v>21</v>
      </c>
      <c r="B23" s="41" t="s">
        <v>36</v>
      </c>
      <c r="C23" s="41" t="s">
        <v>344</v>
      </c>
      <c r="D23" s="42" t="s">
        <v>11</v>
      </c>
      <c r="E23" s="41" t="s">
        <v>19</v>
      </c>
      <c r="F23" s="30">
        <v>80</v>
      </c>
      <c r="G23" s="21">
        <v>840</v>
      </c>
      <c r="H23" s="17" t="s">
        <v>324</v>
      </c>
    </row>
    <row r="24" ht="28" customHeight="1" spans="1:8">
      <c r="A24" s="17">
        <v>22</v>
      </c>
      <c r="B24" s="41" t="s">
        <v>37</v>
      </c>
      <c r="C24" s="41" t="s">
        <v>345</v>
      </c>
      <c r="D24" s="42" t="s">
        <v>11</v>
      </c>
      <c r="E24" s="41" t="s">
        <v>12</v>
      </c>
      <c r="F24" s="30">
        <v>80</v>
      </c>
      <c r="G24" s="21">
        <v>840</v>
      </c>
      <c r="H24" s="17" t="s">
        <v>324</v>
      </c>
    </row>
    <row r="25" ht="28" customHeight="1" spans="1:8">
      <c r="A25" s="17">
        <v>23</v>
      </c>
      <c r="B25" s="41" t="s">
        <v>38</v>
      </c>
      <c r="C25" s="41" t="s">
        <v>346</v>
      </c>
      <c r="D25" s="42" t="s">
        <v>11</v>
      </c>
      <c r="E25" s="41" t="s">
        <v>12</v>
      </c>
      <c r="F25" s="30">
        <v>80</v>
      </c>
      <c r="G25" s="21">
        <v>840</v>
      </c>
      <c r="H25" s="17" t="s">
        <v>324</v>
      </c>
    </row>
    <row r="26" ht="28" customHeight="1" spans="1:8">
      <c r="A26" s="17">
        <v>24</v>
      </c>
      <c r="B26" s="41" t="s">
        <v>39</v>
      </c>
      <c r="C26" s="41" t="s">
        <v>347</v>
      </c>
      <c r="D26" s="42" t="s">
        <v>11</v>
      </c>
      <c r="E26" s="41" t="s">
        <v>12</v>
      </c>
      <c r="F26" s="30">
        <v>80</v>
      </c>
      <c r="G26" s="21">
        <v>840</v>
      </c>
      <c r="H26" s="17" t="s">
        <v>324</v>
      </c>
    </row>
    <row r="27" ht="28" customHeight="1" spans="1:8">
      <c r="A27" s="17">
        <v>25</v>
      </c>
      <c r="B27" s="41" t="s">
        <v>40</v>
      </c>
      <c r="C27" s="41" t="s">
        <v>348</v>
      </c>
      <c r="D27" s="42" t="s">
        <v>11</v>
      </c>
      <c r="E27" s="41" t="s">
        <v>19</v>
      </c>
      <c r="F27" s="30">
        <v>80</v>
      </c>
      <c r="G27" s="21">
        <v>840</v>
      </c>
      <c r="H27" s="17" t="s">
        <v>324</v>
      </c>
    </row>
    <row r="28" ht="28" customHeight="1" spans="1:8">
      <c r="A28" s="17">
        <v>26</v>
      </c>
      <c r="B28" s="41" t="s">
        <v>41</v>
      </c>
      <c r="C28" s="41" t="s">
        <v>349</v>
      </c>
      <c r="D28" s="42" t="s">
        <v>21</v>
      </c>
      <c r="E28" s="41" t="s">
        <v>19</v>
      </c>
      <c r="F28" s="30">
        <v>80</v>
      </c>
      <c r="G28" s="21">
        <v>840</v>
      </c>
      <c r="H28" s="17" t="s">
        <v>324</v>
      </c>
    </row>
    <row r="29" ht="28" customHeight="1" spans="1:8">
      <c r="A29" s="17">
        <v>27</v>
      </c>
      <c r="B29" s="41" t="s">
        <v>42</v>
      </c>
      <c r="C29" s="41" t="s">
        <v>350</v>
      </c>
      <c r="D29" s="42" t="s">
        <v>21</v>
      </c>
      <c r="E29" s="41" t="s">
        <v>19</v>
      </c>
      <c r="F29" s="30">
        <v>72</v>
      </c>
      <c r="G29" s="21">
        <f>720/56*48+120</f>
        <v>737.142857142857</v>
      </c>
      <c r="H29" s="17" t="s">
        <v>13</v>
      </c>
    </row>
    <row r="30" ht="28" customHeight="1" spans="1:8">
      <c r="A30" s="17">
        <v>28</v>
      </c>
      <c r="B30" s="41" t="s">
        <v>43</v>
      </c>
      <c r="C30" s="41" t="s">
        <v>351</v>
      </c>
      <c r="D30" s="42" t="s">
        <v>11</v>
      </c>
      <c r="E30" s="41" t="s">
        <v>19</v>
      </c>
      <c r="F30" s="30">
        <v>80</v>
      </c>
      <c r="G30" s="21">
        <v>840</v>
      </c>
      <c r="H30" s="17" t="s">
        <v>324</v>
      </c>
    </row>
    <row r="31" ht="28" customHeight="1" spans="1:8">
      <c r="A31" s="23" t="s">
        <v>352</v>
      </c>
      <c r="B31" s="24"/>
      <c r="C31" s="24"/>
      <c r="D31" s="24"/>
      <c r="E31" s="34"/>
      <c r="F31" s="30">
        <f>SUM(F3:F30)</f>
        <v>2188</v>
      </c>
      <c r="G31" s="33">
        <f>SUM(G3:G30)</f>
        <v>23134.2857142857</v>
      </c>
      <c r="H31" s="17"/>
    </row>
    <row r="1048476" s="48" customFormat="1" spans="7:7">
      <c r="G1048476" s="49"/>
    </row>
    <row r="1048477" s="48" customFormat="1" spans="7:7">
      <c r="G1048477" s="49"/>
    </row>
    <row r="1048478" s="48" customFormat="1" spans="7:7">
      <c r="G1048478" s="49"/>
    </row>
    <row r="1048479" s="48" customFormat="1" spans="7:7">
      <c r="G1048479" s="49"/>
    </row>
    <row r="1048480" s="48" customFormat="1" spans="7:7">
      <c r="G1048480" s="49"/>
    </row>
    <row r="1048481" s="48" customFormat="1" spans="7:7">
      <c r="G1048481" s="49"/>
    </row>
    <row r="1048482" s="48" customFormat="1" spans="7:7">
      <c r="G1048482" s="49"/>
    </row>
    <row r="1048483" s="48" customFormat="1" spans="7:7">
      <c r="G1048483" s="49"/>
    </row>
    <row r="1048484" s="48" customFormat="1" spans="7:7">
      <c r="G1048484" s="49"/>
    </row>
    <row r="1048485" s="48" customFormat="1" spans="7:7">
      <c r="G1048485" s="49"/>
    </row>
    <row r="1048486" s="48" customFormat="1" spans="7:7">
      <c r="G1048486" s="49"/>
    </row>
    <row r="1048487" s="48" customFormat="1" spans="7:7">
      <c r="G1048487" s="49"/>
    </row>
    <row r="1048488" s="48" customFormat="1" spans="7:7">
      <c r="G1048488" s="49"/>
    </row>
    <row r="1048489" s="48" customFormat="1" spans="7:7">
      <c r="G1048489" s="49"/>
    </row>
    <row r="1048490" s="48" customFormat="1" spans="7:7">
      <c r="G1048490" s="49"/>
    </row>
    <row r="1048491" s="48" customFormat="1" spans="7:7">
      <c r="G1048491" s="49"/>
    </row>
    <row r="1048492" s="48" customFormat="1" spans="7:7">
      <c r="G1048492" s="49"/>
    </row>
  </sheetData>
  <mergeCells count="2">
    <mergeCell ref="A1:H1"/>
    <mergeCell ref="A31:E31"/>
  </mergeCells>
  <pageMargins left="0.7" right="0.7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04"/>
  <sheetViews>
    <sheetView workbookViewId="0">
      <selection activeCell="E22" sqref="E22"/>
    </sheetView>
  </sheetViews>
  <sheetFormatPr defaultColWidth="9" defaultRowHeight="13.5" outlineLevelCol="7"/>
  <cols>
    <col min="1" max="1" width="9" style="1"/>
    <col min="2" max="2" width="9" style="3"/>
    <col min="3" max="3" width="23.5" style="3" customWidth="1"/>
    <col min="4" max="4" width="9" style="3"/>
    <col min="5" max="5" width="30.25" style="3" customWidth="1"/>
    <col min="6" max="6" width="9" style="3"/>
    <col min="7" max="7" width="12.625" style="5"/>
    <col min="8" max="8" width="19.875" style="1" customWidth="1"/>
    <col min="9" max="16384" width="9" style="1"/>
  </cols>
  <sheetData>
    <row r="1" s="1" customFormat="1" ht="34" customHeight="1" spans="1:8">
      <c r="A1" s="6" t="s">
        <v>353</v>
      </c>
      <c r="B1" s="6"/>
      <c r="C1" s="6"/>
      <c r="D1" s="6"/>
      <c r="E1" s="6"/>
      <c r="F1" s="6"/>
      <c r="G1" s="9"/>
      <c r="H1" s="6"/>
    </row>
    <row r="2" s="1" customFormat="1" ht="49" customHeight="1" spans="1:8">
      <c r="A2" s="10" t="s">
        <v>1</v>
      </c>
      <c r="B2" s="29" t="s">
        <v>2</v>
      </c>
      <c r="C2" s="12" t="s">
        <v>321</v>
      </c>
      <c r="D2" s="29" t="s">
        <v>3</v>
      </c>
      <c r="E2" s="14" t="s">
        <v>4</v>
      </c>
      <c r="F2" s="14" t="s">
        <v>322</v>
      </c>
      <c r="G2" s="15" t="s">
        <v>6</v>
      </c>
      <c r="H2" s="16" t="s">
        <v>7</v>
      </c>
    </row>
    <row r="3" s="1" customFormat="1" ht="28" customHeight="1" spans="1:8">
      <c r="A3" s="17">
        <v>1</v>
      </c>
      <c r="B3" s="18" t="s">
        <v>44</v>
      </c>
      <c r="C3" s="18" t="s">
        <v>354</v>
      </c>
      <c r="D3" s="19" t="s">
        <v>11</v>
      </c>
      <c r="E3" s="18" t="s">
        <v>19</v>
      </c>
      <c r="F3" s="20">
        <v>80</v>
      </c>
      <c r="G3" s="44">
        <v>840</v>
      </c>
      <c r="H3" s="17" t="s">
        <v>13</v>
      </c>
    </row>
    <row r="4" s="1" customFormat="1" ht="28" customHeight="1" spans="1:8">
      <c r="A4" s="17">
        <v>2</v>
      </c>
      <c r="B4" s="18" t="s">
        <v>46</v>
      </c>
      <c r="C4" s="18" t="s">
        <v>355</v>
      </c>
      <c r="D4" s="19" t="s">
        <v>11</v>
      </c>
      <c r="E4" s="18" t="s">
        <v>12</v>
      </c>
      <c r="F4" s="20">
        <v>80</v>
      </c>
      <c r="G4" s="44">
        <v>840</v>
      </c>
      <c r="H4" s="17" t="s">
        <v>13</v>
      </c>
    </row>
    <row r="5" s="1" customFormat="1" ht="28" customHeight="1" spans="1:8">
      <c r="A5" s="17">
        <v>3</v>
      </c>
      <c r="B5" s="18" t="s">
        <v>47</v>
      </c>
      <c r="C5" s="18" t="s">
        <v>356</v>
      </c>
      <c r="D5" s="19" t="s">
        <v>11</v>
      </c>
      <c r="E5" s="18" t="s">
        <v>19</v>
      </c>
      <c r="F5" s="20">
        <v>80</v>
      </c>
      <c r="G5" s="44">
        <v>840</v>
      </c>
      <c r="H5" s="17" t="s">
        <v>13</v>
      </c>
    </row>
    <row r="6" s="1" customFormat="1" ht="28" customHeight="1" spans="1:8">
      <c r="A6" s="17">
        <v>4</v>
      </c>
      <c r="B6" s="18" t="s">
        <v>48</v>
      </c>
      <c r="C6" s="18" t="s">
        <v>357</v>
      </c>
      <c r="D6" s="19" t="s">
        <v>11</v>
      </c>
      <c r="E6" s="18" t="s">
        <v>19</v>
      </c>
      <c r="F6" s="20">
        <v>80</v>
      </c>
      <c r="G6" s="44">
        <v>840</v>
      </c>
      <c r="H6" s="17" t="s">
        <v>13</v>
      </c>
    </row>
    <row r="7" s="1" customFormat="1" ht="28" customHeight="1" spans="1:8">
      <c r="A7" s="17">
        <v>5</v>
      </c>
      <c r="B7" s="18" t="s">
        <v>49</v>
      </c>
      <c r="C7" s="18" t="s">
        <v>358</v>
      </c>
      <c r="D7" s="19" t="s">
        <v>11</v>
      </c>
      <c r="E7" s="18" t="s">
        <v>19</v>
      </c>
      <c r="F7" s="20">
        <v>80</v>
      </c>
      <c r="G7" s="44">
        <v>840</v>
      </c>
      <c r="H7" s="17" t="s">
        <v>13</v>
      </c>
    </row>
    <row r="8" s="1" customFormat="1" ht="28" customHeight="1" spans="1:8">
      <c r="A8" s="17">
        <v>6</v>
      </c>
      <c r="B8" s="18" t="s">
        <v>50</v>
      </c>
      <c r="C8" s="18" t="s">
        <v>359</v>
      </c>
      <c r="D8" s="19" t="s">
        <v>11</v>
      </c>
      <c r="E8" s="18" t="s">
        <v>19</v>
      </c>
      <c r="F8" s="20">
        <v>80</v>
      </c>
      <c r="G8" s="44">
        <v>840</v>
      </c>
      <c r="H8" s="17" t="s">
        <v>13</v>
      </c>
    </row>
    <row r="9" s="1" customFormat="1" ht="28" customHeight="1" spans="1:8">
      <c r="A9" s="17">
        <v>7</v>
      </c>
      <c r="B9" s="18" t="s">
        <v>51</v>
      </c>
      <c r="C9" s="18" t="s">
        <v>360</v>
      </c>
      <c r="D9" s="19" t="s">
        <v>11</v>
      </c>
      <c r="E9" s="18" t="s">
        <v>19</v>
      </c>
      <c r="F9" s="20">
        <v>80</v>
      </c>
      <c r="G9" s="44">
        <v>840</v>
      </c>
      <c r="H9" s="17" t="s">
        <v>13</v>
      </c>
    </row>
    <row r="10" s="1" customFormat="1" ht="28" customHeight="1" spans="1:8">
      <c r="A10" s="17">
        <v>8</v>
      </c>
      <c r="B10" s="18" t="s">
        <v>52</v>
      </c>
      <c r="C10" s="18" t="s">
        <v>361</v>
      </c>
      <c r="D10" s="19" t="s">
        <v>11</v>
      </c>
      <c r="E10" s="18" t="s">
        <v>19</v>
      </c>
      <c r="F10" s="20">
        <v>80</v>
      </c>
      <c r="G10" s="44">
        <v>840</v>
      </c>
      <c r="H10" s="17" t="s">
        <v>13</v>
      </c>
    </row>
    <row r="11" s="1" customFormat="1" ht="28" customHeight="1" spans="1:8">
      <c r="A11" s="17">
        <v>9</v>
      </c>
      <c r="B11" s="18" t="s">
        <v>53</v>
      </c>
      <c r="C11" s="18" t="s">
        <v>362</v>
      </c>
      <c r="D11" s="19" t="s">
        <v>11</v>
      </c>
      <c r="E11" s="18" t="s">
        <v>19</v>
      </c>
      <c r="F11" s="20">
        <v>80</v>
      </c>
      <c r="G11" s="44">
        <v>840</v>
      </c>
      <c r="H11" s="17" t="s">
        <v>13</v>
      </c>
    </row>
    <row r="12" s="1" customFormat="1" ht="28" customHeight="1" spans="1:8">
      <c r="A12" s="35">
        <v>10</v>
      </c>
      <c r="B12" s="39" t="s">
        <v>54</v>
      </c>
      <c r="C12" s="18" t="s">
        <v>363</v>
      </c>
      <c r="D12" s="19" t="s">
        <v>11</v>
      </c>
      <c r="E12" s="18" t="s">
        <v>19</v>
      </c>
      <c r="F12" s="20">
        <v>80</v>
      </c>
      <c r="G12" s="44">
        <v>840</v>
      </c>
      <c r="H12" s="35" t="s">
        <v>13</v>
      </c>
    </row>
    <row r="13" s="1" customFormat="1" ht="28" customHeight="1" spans="1:8">
      <c r="A13" s="17">
        <v>11</v>
      </c>
      <c r="B13" s="41" t="s">
        <v>55</v>
      </c>
      <c r="C13" s="18" t="s">
        <v>364</v>
      </c>
      <c r="D13" s="19" t="s">
        <v>11</v>
      </c>
      <c r="E13" s="18" t="s">
        <v>19</v>
      </c>
      <c r="F13" s="20">
        <v>76</v>
      </c>
      <c r="G13" s="44">
        <f>720+1000/240*1.2*(76-56)</f>
        <v>820</v>
      </c>
      <c r="H13" s="17" t="s">
        <v>13</v>
      </c>
    </row>
    <row r="14" s="1" customFormat="1" ht="28" customHeight="1" spans="1:8">
      <c r="A14" s="45" t="s">
        <v>352</v>
      </c>
      <c r="B14" s="46"/>
      <c r="C14" s="46"/>
      <c r="D14" s="46"/>
      <c r="E14" s="47"/>
      <c r="F14" s="30">
        <f>SUM(F3:F13)</f>
        <v>876</v>
      </c>
      <c r="G14" s="21">
        <f>SUM(G3:G13)</f>
        <v>9220</v>
      </c>
      <c r="H14" s="17"/>
    </row>
    <row r="1048488" s="1" customFormat="1" spans="7:7">
      <c r="G1048488" s="5"/>
    </row>
    <row r="1048489" s="1" customFormat="1" spans="7:7">
      <c r="G1048489" s="5"/>
    </row>
    <row r="1048490" s="1" customFormat="1" spans="7:7">
      <c r="G1048490" s="5"/>
    </row>
    <row r="1048491" s="1" customFormat="1" spans="7:7">
      <c r="G1048491" s="5"/>
    </row>
    <row r="1048492" s="1" customFormat="1" spans="7:7">
      <c r="G1048492" s="5"/>
    </row>
    <row r="1048493" s="1" customFormat="1" spans="7:7">
      <c r="G1048493" s="5"/>
    </row>
    <row r="1048494" s="1" customFormat="1" spans="7:7">
      <c r="G1048494" s="5"/>
    </row>
    <row r="1048495" s="1" customFormat="1" spans="7:7">
      <c r="G1048495" s="5"/>
    </row>
    <row r="1048496" s="1" customFormat="1" spans="7:7">
      <c r="G1048496" s="5"/>
    </row>
    <row r="1048497" s="1" customFormat="1" spans="7:7">
      <c r="G1048497" s="5"/>
    </row>
    <row r="1048498" s="1" customFormat="1" spans="7:7">
      <c r="G1048498" s="5"/>
    </row>
    <row r="1048499" s="1" customFormat="1" spans="7:7">
      <c r="G1048499" s="5"/>
    </row>
    <row r="1048500" s="1" customFormat="1" spans="7:7">
      <c r="G1048500" s="5"/>
    </row>
    <row r="1048501" s="1" customFormat="1" spans="7:7">
      <c r="G1048501" s="5"/>
    </row>
    <row r="1048502" s="1" customFormat="1" spans="7:7">
      <c r="G1048502" s="5"/>
    </row>
    <row r="1048503" s="1" customFormat="1" spans="7:7">
      <c r="G1048503" s="5"/>
    </row>
    <row r="1048504" s="1" customFormat="1" spans="7:7">
      <c r="G1048504" s="5"/>
    </row>
  </sheetData>
  <mergeCells count="2">
    <mergeCell ref="A1:H1"/>
    <mergeCell ref="A14:E1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474"/>
  <sheetViews>
    <sheetView workbookViewId="0">
      <selection activeCell="E17" sqref="E17"/>
    </sheetView>
  </sheetViews>
  <sheetFormatPr defaultColWidth="9" defaultRowHeight="13.5" outlineLevelCol="7"/>
  <cols>
    <col min="1" max="1" width="9" style="1"/>
    <col min="2" max="2" width="9" style="3"/>
    <col min="3" max="3" width="23.5" style="3" customWidth="1"/>
    <col min="4" max="4" width="9" style="3"/>
    <col min="5" max="5" width="30.25" style="3" customWidth="1"/>
    <col min="6" max="6" width="9" style="3"/>
    <col min="7" max="7" width="12.625" style="5"/>
    <col min="8" max="8" width="19.875" style="1" customWidth="1"/>
    <col min="9" max="16384" width="9" style="1"/>
  </cols>
  <sheetData>
    <row r="1" s="1" customFormat="1" ht="34" customHeight="1" spans="1:8">
      <c r="A1" s="6" t="s">
        <v>365</v>
      </c>
      <c r="B1" s="6"/>
      <c r="C1" s="6"/>
      <c r="D1" s="6"/>
      <c r="E1" s="6"/>
      <c r="F1" s="6"/>
      <c r="G1" s="9"/>
      <c r="H1" s="6"/>
    </row>
    <row r="2" s="1" customFormat="1" ht="49" customHeight="1" spans="1:8">
      <c r="A2" s="10" t="s">
        <v>1</v>
      </c>
      <c r="B2" s="29" t="s">
        <v>2</v>
      </c>
      <c r="C2" s="12" t="s">
        <v>321</v>
      </c>
      <c r="D2" s="29" t="s">
        <v>3</v>
      </c>
      <c r="E2" s="14" t="s">
        <v>4</v>
      </c>
      <c r="F2" s="14" t="s">
        <v>322</v>
      </c>
      <c r="G2" s="15" t="s">
        <v>6</v>
      </c>
      <c r="H2" s="16" t="s">
        <v>7</v>
      </c>
    </row>
    <row r="3" s="1" customFormat="1" ht="28" customHeight="1" spans="1:8">
      <c r="A3" s="17">
        <v>1</v>
      </c>
      <c r="B3" s="18" t="s">
        <v>56</v>
      </c>
      <c r="C3" s="18" t="s">
        <v>366</v>
      </c>
      <c r="D3" s="19" t="s">
        <v>21</v>
      </c>
      <c r="E3" s="18" t="s">
        <v>19</v>
      </c>
      <c r="F3" s="30">
        <v>80</v>
      </c>
      <c r="G3" s="21">
        <v>840</v>
      </c>
      <c r="H3" s="17" t="s">
        <v>13</v>
      </c>
    </row>
    <row r="4" s="1" customFormat="1" ht="28" customHeight="1" spans="1:8">
      <c r="A4" s="17">
        <v>2</v>
      </c>
      <c r="B4" s="18" t="s">
        <v>58</v>
      </c>
      <c r="C4" s="18" t="s">
        <v>367</v>
      </c>
      <c r="D4" s="19" t="s">
        <v>11</v>
      </c>
      <c r="E4" s="18" t="s">
        <v>19</v>
      </c>
      <c r="F4" s="30">
        <v>80</v>
      </c>
      <c r="G4" s="21">
        <v>840</v>
      </c>
      <c r="H4" s="17" t="s">
        <v>13</v>
      </c>
    </row>
    <row r="5" s="1" customFormat="1" ht="28" customHeight="1" spans="1:8">
      <c r="A5" s="17">
        <v>3</v>
      </c>
      <c r="B5" s="18" t="s">
        <v>59</v>
      </c>
      <c r="C5" s="18" t="s">
        <v>368</v>
      </c>
      <c r="D5" s="19" t="s">
        <v>11</v>
      </c>
      <c r="E5" s="18" t="s">
        <v>19</v>
      </c>
      <c r="F5" s="30">
        <v>80</v>
      </c>
      <c r="G5" s="21">
        <v>840</v>
      </c>
      <c r="H5" s="17" t="s">
        <v>13</v>
      </c>
    </row>
    <row r="6" s="1" customFormat="1" ht="28" customHeight="1" spans="1:8">
      <c r="A6" s="17">
        <v>4</v>
      </c>
      <c r="B6" s="18" t="s">
        <v>60</v>
      </c>
      <c r="C6" s="18" t="s">
        <v>369</v>
      </c>
      <c r="D6" s="19" t="s">
        <v>21</v>
      </c>
      <c r="E6" s="18" t="s">
        <v>12</v>
      </c>
      <c r="F6" s="30">
        <v>80</v>
      </c>
      <c r="G6" s="21">
        <v>840</v>
      </c>
      <c r="H6" s="17" t="s">
        <v>13</v>
      </c>
    </row>
    <row r="7" s="1" customFormat="1" ht="28" customHeight="1" spans="1:8">
      <c r="A7" s="17">
        <v>5</v>
      </c>
      <c r="B7" s="18" t="s">
        <v>61</v>
      </c>
      <c r="C7" s="18" t="s">
        <v>370</v>
      </c>
      <c r="D7" s="19" t="s">
        <v>21</v>
      </c>
      <c r="E7" s="18" t="s">
        <v>12</v>
      </c>
      <c r="F7" s="30">
        <v>80</v>
      </c>
      <c r="G7" s="21">
        <v>840</v>
      </c>
      <c r="H7" s="17" t="s">
        <v>13</v>
      </c>
    </row>
    <row r="8" s="1" customFormat="1" ht="28" customHeight="1" spans="1:8">
      <c r="A8" s="17">
        <v>6</v>
      </c>
      <c r="B8" s="18" t="s">
        <v>62</v>
      </c>
      <c r="C8" s="18" t="s">
        <v>371</v>
      </c>
      <c r="D8" s="19" t="s">
        <v>11</v>
      </c>
      <c r="E8" s="18" t="s">
        <v>12</v>
      </c>
      <c r="F8" s="30">
        <v>64</v>
      </c>
      <c r="G8" s="21">
        <f>720/56*48+1000/240*1.2*(64-48)</f>
        <v>697.142857142857</v>
      </c>
      <c r="H8" s="17" t="s">
        <v>13</v>
      </c>
    </row>
    <row r="9" s="1" customFormat="1" ht="28" customHeight="1" spans="1:8">
      <c r="A9" s="17">
        <v>7</v>
      </c>
      <c r="B9" s="18" t="s">
        <v>63</v>
      </c>
      <c r="C9" s="18" t="s">
        <v>372</v>
      </c>
      <c r="D9" s="19" t="s">
        <v>11</v>
      </c>
      <c r="E9" s="18" t="s">
        <v>19</v>
      </c>
      <c r="F9" s="30">
        <v>80</v>
      </c>
      <c r="G9" s="21">
        <v>840</v>
      </c>
      <c r="H9" s="17" t="s">
        <v>13</v>
      </c>
    </row>
    <row r="10" s="1" customFormat="1" ht="28" customHeight="1" spans="1:8">
      <c r="A10" s="17">
        <v>8</v>
      </c>
      <c r="B10" s="18" t="s">
        <v>64</v>
      </c>
      <c r="C10" s="18" t="s">
        <v>373</v>
      </c>
      <c r="D10" s="19" t="s">
        <v>11</v>
      </c>
      <c r="E10" s="18" t="s">
        <v>19</v>
      </c>
      <c r="F10" s="30">
        <v>64</v>
      </c>
      <c r="G10" s="21">
        <f>720/56*40+120</f>
        <v>634.285714285714</v>
      </c>
      <c r="H10" s="17" t="s">
        <v>13</v>
      </c>
    </row>
    <row r="11" s="1" customFormat="1" ht="28" customHeight="1" spans="1:8">
      <c r="A11" s="17">
        <v>9</v>
      </c>
      <c r="B11" s="18" t="s">
        <v>65</v>
      </c>
      <c r="C11" s="18" t="s">
        <v>374</v>
      </c>
      <c r="D11" s="19" t="s">
        <v>21</v>
      </c>
      <c r="E11" s="18" t="s">
        <v>19</v>
      </c>
      <c r="F11" s="30">
        <v>80</v>
      </c>
      <c r="G11" s="21">
        <v>840</v>
      </c>
      <c r="H11" s="17" t="s">
        <v>13</v>
      </c>
    </row>
    <row r="12" s="1" customFormat="1" ht="28" customHeight="1" spans="1:8">
      <c r="A12" s="17">
        <v>10</v>
      </c>
      <c r="B12" s="18" t="s">
        <v>66</v>
      </c>
      <c r="C12" s="18" t="s">
        <v>375</v>
      </c>
      <c r="D12" s="19" t="s">
        <v>11</v>
      </c>
      <c r="E12" s="18" t="s">
        <v>12</v>
      </c>
      <c r="F12" s="30">
        <v>72</v>
      </c>
      <c r="G12" s="21">
        <f>720/56*48+120</f>
        <v>737.142857142857</v>
      </c>
      <c r="H12" s="17" t="s">
        <v>13</v>
      </c>
    </row>
    <row r="13" s="1" customFormat="1" ht="28" customHeight="1" spans="1:8">
      <c r="A13" s="23" t="s">
        <v>352</v>
      </c>
      <c r="B13" s="24"/>
      <c r="C13" s="24"/>
      <c r="D13" s="24"/>
      <c r="E13" s="34"/>
      <c r="F13" s="30">
        <f>SUM(F3:F12)</f>
        <v>760</v>
      </c>
      <c r="G13" s="21">
        <f>SUM(G3:G12)</f>
        <v>7948.57142857143</v>
      </c>
      <c r="H13" s="17"/>
    </row>
    <row r="14" s="1" customFormat="1" spans="1:8">
      <c r="B14" s="3"/>
      <c r="C14" s="3"/>
      <c r="D14" s="3"/>
      <c r="E14" s="3"/>
      <c r="F14" s="3"/>
      <c r="G14" s="5"/>
    </row>
    <row r="1048458" s="1" customFormat="1" spans="7:7">
      <c r="G1048458" s="5"/>
    </row>
    <row r="1048459" s="1" customFormat="1" spans="7:7">
      <c r="G1048459" s="5"/>
    </row>
    <row r="1048460" s="1" customFormat="1" spans="7:7">
      <c r="G1048460" s="5"/>
    </row>
    <row r="1048461" s="1" customFormat="1" spans="7:7">
      <c r="G1048461" s="5"/>
    </row>
    <row r="1048462" s="1" customFormat="1" spans="7:7">
      <c r="G1048462" s="5"/>
    </row>
    <row r="1048463" s="1" customFormat="1" spans="7:7">
      <c r="G1048463" s="5"/>
    </row>
    <row r="1048464" s="1" customFormat="1" spans="7:7">
      <c r="G1048464" s="5"/>
    </row>
    <row r="1048465" s="1" customFormat="1" spans="7:7">
      <c r="G1048465" s="5"/>
    </row>
    <row r="1048466" s="1" customFormat="1" spans="7:7">
      <c r="G1048466" s="5"/>
    </row>
    <row r="1048467" s="1" customFormat="1" spans="7:7">
      <c r="G1048467" s="5"/>
    </row>
    <row r="1048468" s="1" customFormat="1" spans="7:7">
      <c r="G1048468" s="5"/>
    </row>
    <row r="1048469" s="1" customFormat="1" spans="7:7">
      <c r="G1048469" s="5"/>
    </row>
    <row r="1048470" s="1" customFormat="1" spans="7:7">
      <c r="G1048470" s="5"/>
    </row>
    <row r="1048471" s="1" customFormat="1" spans="7:7">
      <c r="G1048471" s="5"/>
    </row>
    <row r="1048472" s="1" customFormat="1" spans="7:7">
      <c r="G1048472" s="5"/>
    </row>
    <row r="1048473" s="1" customFormat="1" spans="7:7">
      <c r="G1048473" s="5"/>
    </row>
    <row r="1048474" s="1" customFormat="1" spans="7:7">
      <c r="G1048474" s="5"/>
    </row>
  </sheetData>
  <mergeCells count="2">
    <mergeCell ref="A1:H1"/>
    <mergeCell ref="A13:E1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441"/>
  <sheetViews>
    <sheetView workbookViewId="0">
      <selection activeCell="C12" sqref="C12"/>
    </sheetView>
  </sheetViews>
  <sheetFormatPr defaultColWidth="9" defaultRowHeight="13.5"/>
  <cols>
    <col min="1" max="1" width="5.625" style="1" customWidth="1"/>
    <col min="2" max="2" width="10.75" style="2" customWidth="1"/>
    <col min="3" max="3" width="23.5" style="3" customWidth="1"/>
    <col min="4" max="4" width="8.375" style="4" customWidth="1"/>
    <col min="5" max="5" width="24.75" style="3" customWidth="1"/>
    <col min="6" max="6" width="14.75" style="3" customWidth="1"/>
    <col min="7" max="7" width="15.625" style="5" customWidth="1"/>
    <col min="8" max="8" width="19.875" style="1" customWidth="1"/>
    <col min="9" max="9" width="10.375" style="1" customWidth="1"/>
    <col min="10" max="10" width="15.375" style="1" customWidth="1"/>
    <col min="11" max="11" width="19.625" style="1" customWidth="1"/>
    <col min="12" max="16384" width="9" style="1"/>
  </cols>
  <sheetData>
    <row r="1" s="1" customFormat="1" ht="34" customHeight="1" spans="1:9">
      <c r="A1" s="6" t="s">
        <v>376</v>
      </c>
      <c r="B1" s="7"/>
      <c r="C1" s="6"/>
      <c r="D1" s="8"/>
      <c r="E1" s="6"/>
      <c r="F1" s="6"/>
      <c r="G1" s="9"/>
      <c r="H1" s="6"/>
    </row>
    <row r="2" s="1" customFormat="1" ht="37" customHeight="1" spans="1:9">
      <c r="A2" s="10" t="s">
        <v>1</v>
      </c>
      <c r="B2" s="11" t="s">
        <v>2</v>
      </c>
      <c r="C2" s="12" t="s">
        <v>321</v>
      </c>
      <c r="D2" s="13" t="s">
        <v>3</v>
      </c>
      <c r="E2" s="14" t="s">
        <v>4</v>
      </c>
      <c r="F2" s="14" t="s">
        <v>322</v>
      </c>
      <c r="G2" s="15" t="s">
        <v>6</v>
      </c>
      <c r="H2" s="16" t="s">
        <v>7</v>
      </c>
    </row>
    <row r="3" s="1" customFormat="1" ht="28" customHeight="1" spans="1:9">
      <c r="A3" s="17">
        <v>1</v>
      </c>
      <c r="B3" s="18" t="s">
        <v>67</v>
      </c>
      <c r="C3" s="18" t="s">
        <v>377</v>
      </c>
      <c r="D3" s="19" t="s">
        <v>11</v>
      </c>
      <c r="E3" s="18" t="s">
        <v>19</v>
      </c>
      <c r="F3" s="20">
        <v>80</v>
      </c>
      <c r="G3" s="21">
        <v>840</v>
      </c>
      <c r="H3" s="17" t="s">
        <v>13</v>
      </c>
      <c r="I3" s="43"/>
    </row>
    <row r="4" s="1" customFormat="1" ht="28" customHeight="1" spans="1:9">
      <c r="A4" s="17">
        <v>2</v>
      </c>
      <c r="B4" s="18" t="s">
        <v>69</v>
      </c>
      <c r="C4" s="18" t="s">
        <v>378</v>
      </c>
      <c r="D4" s="19" t="s">
        <v>11</v>
      </c>
      <c r="E4" s="18" t="s">
        <v>19</v>
      </c>
      <c r="F4" s="20">
        <v>80</v>
      </c>
      <c r="G4" s="21">
        <v>840</v>
      </c>
      <c r="H4" s="17" t="s">
        <v>13</v>
      </c>
      <c r="I4" s="43"/>
    </row>
    <row r="5" s="1" customFormat="1" ht="28" customHeight="1" spans="1:9">
      <c r="A5" s="17">
        <v>3</v>
      </c>
      <c r="B5" s="18" t="s">
        <v>70</v>
      </c>
      <c r="C5" s="18" t="s">
        <v>379</v>
      </c>
      <c r="D5" s="19" t="s">
        <v>11</v>
      </c>
      <c r="E5" s="18" t="s">
        <v>19</v>
      </c>
      <c r="F5" s="20">
        <v>78</v>
      </c>
      <c r="G5" s="21">
        <f>720/56*54+120</f>
        <v>814.285714285714</v>
      </c>
      <c r="H5" s="17" t="s">
        <v>13</v>
      </c>
      <c r="I5" s="43"/>
    </row>
    <row r="6" s="1" customFormat="1" ht="28" customHeight="1" spans="1:9">
      <c r="A6" s="17">
        <v>4</v>
      </c>
      <c r="B6" s="18" t="s">
        <v>71</v>
      </c>
      <c r="C6" s="18" t="s">
        <v>380</v>
      </c>
      <c r="D6" s="19" t="s">
        <v>11</v>
      </c>
      <c r="E6" s="18" t="s">
        <v>19</v>
      </c>
      <c r="F6" s="22">
        <v>80</v>
      </c>
      <c r="G6" s="21">
        <v>840</v>
      </c>
      <c r="H6" s="17" t="s">
        <v>13</v>
      </c>
      <c r="I6" s="43"/>
    </row>
    <row r="7" s="1" customFormat="1" ht="28" customHeight="1" spans="1:9">
      <c r="A7" s="17">
        <v>5</v>
      </c>
      <c r="B7" s="18" t="s">
        <v>72</v>
      </c>
      <c r="C7" s="18" t="s">
        <v>381</v>
      </c>
      <c r="D7" s="19" t="s">
        <v>11</v>
      </c>
      <c r="E7" s="18" t="s">
        <v>19</v>
      </c>
      <c r="F7" s="22">
        <v>80</v>
      </c>
      <c r="G7" s="21">
        <v>840</v>
      </c>
      <c r="H7" s="17" t="s">
        <v>13</v>
      </c>
      <c r="I7" s="43"/>
    </row>
    <row r="8" s="1" customFormat="1" ht="28" customHeight="1" spans="1:9">
      <c r="A8" s="17">
        <v>6</v>
      </c>
      <c r="B8" s="18" t="s">
        <v>73</v>
      </c>
      <c r="C8" s="18" t="s">
        <v>382</v>
      </c>
      <c r="D8" s="19" t="s">
        <v>11</v>
      </c>
      <c r="E8" s="18" t="s">
        <v>19</v>
      </c>
      <c r="F8" s="22">
        <v>80</v>
      </c>
      <c r="G8" s="21">
        <v>840</v>
      </c>
      <c r="H8" s="17" t="s">
        <v>13</v>
      </c>
      <c r="I8" s="43"/>
    </row>
    <row r="9" s="1" customFormat="1" ht="28" customHeight="1" spans="1:9">
      <c r="A9" s="17">
        <v>7</v>
      </c>
      <c r="B9" s="18" t="s">
        <v>74</v>
      </c>
      <c r="C9" s="18" t="s">
        <v>383</v>
      </c>
      <c r="D9" s="19" t="s">
        <v>11</v>
      </c>
      <c r="E9" s="18" t="s">
        <v>19</v>
      </c>
      <c r="F9" s="22">
        <v>80</v>
      </c>
      <c r="G9" s="21">
        <v>840</v>
      </c>
      <c r="H9" s="17" t="s">
        <v>13</v>
      </c>
      <c r="I9" s="43"/>
    </row>
    <row r="10" s="1" customFormat="1" ht="28" customHeight="1" spans="1:9">
      <c r="A10" s="17">
        <v>8</v>
      </c>
      <c r="B10" s="18" t="s">
        <v>75</v>
      </c>
      <c r="C10" s="18" t="s">
        <v>384</v>
      </c>
      <c r="D10" s="19" t="s">
        <v>11</v>
      </c>
      <c r="E10" s="18" t="s">
        <v>12</v>
      </c>
      <c r="F10" s="22">
        <v>80</v>
      </c>
      <c r="G10" s="21">
        <v>840</v>
      </c>
      <c r="H10" s="17" t="s">
        <v>13</v>
      </c>
      <c r="I10" s="43"/>
    </row>
    <row r="11" s="1" customFormat="1" ht="28" customHeight="1" spans="1:9">
      <c r="A11" s="17">
        <v>9</v>
      </c>
      <c r="B11" s="18" t="s">
        <v>76</v>
      </c>
      <c r="C11" s="18" t="s">
        <v>385</v>
      </c>
      <c r="D11" s="19" t="s">
        <v>11</v>
      </c>
      <c r="E11" s="18" t="s">
        <v>12</v>
      </c>
      <c r="F11" s="22">
        <v>80</v>
      </c>
      <c r="G11" s="21">
        <v>840</v>
      </c>
      <c r="H11" s="17" t="s">
        <v>13</v>
      </c>
      <c r="I11" s="43"/>
    </row>
    <row r="12" s="1" customFormat="1" ht="28" customHeight="1" spans="1:9">
      <c r="A12" s="35">
        <v>10</v>
      </c>
      <c r="B12" s="39" t="s">
        <v>77</v>
      </c>
      <c r="C12" s="39" t="s">
        <v>386</v>
      </c>
      <c r="D12" s="40" t="s">
        <v>11</v>
      </c>
      <c r="E12" s="39" t="s">
        <v>12</v>
      </c>
      <c r="F12" s="22">
        <v>80</v>
      </c>
      <c r="G12" s="21">
        <v>840</v>
      </c>
      <c r="H12" s="17" t="s">
        <v>13</v>
      </c>
      <c r="I12" s="43"/>
    </row>
    <row r="13" s="1" customFormat="1" ht="28" customHeight="1" spans="1:9">
      <c r="A13" s="23" t="s">
        <v>352</v>
      </c>
      <c r="B13" s="24"/>
      <c r="C13" s="24"/>
      <c r="D13" s="24"/>
      <c r="E13" s="25"/>
      <c r="F13" s="20">
        <f>SUM(F3:F12)</f>
        <v>798</v>
      </c>
      <c r="G13" s="21">
        <f>SUM(G3:G12)</f>
        <v>8374.28571428571</v>
      </c>
      <c r="H13" s="17"/>
      <c r="I13" s="43"/>
    </row>
    <row r="14" s="1" customFormat="1" spans="1:9">
      <c r="B14" s="2"/>
      <c r="C14" s="3"/>
      <c r="D14" s="4"/>
      <c r="E14" s="3"/>
      <c r="F14" s="3"/>
      <c r="G14" s="5"/>
      <c r="H14" s="26"/>
    </row>
    <row r="1048425" s="1" customFormat="1" spans="2:7">
      <c r="B1048425" s="27"/>
      <c r="D1048425" s="28"/>
      <c r="G1048425" s="5"/>
    </row>
    <row r="1048426" s="1" customFormat="1" spans="2:7">
      <c r="B1048426" s="27"/>
      <c r="D1048426" s="28"/>
      <c r="G1048426" s="5"/>
    </row>
    <row r="1048427" s="1" customFormat="1" spans="2:7">
      <c r="B1048427" s="27"/>
      <c r="D1048427" s="28"/>
      <c r="G1048427" s="5"/>
    </row>
    <row r="1048428" s="1" customFormat="1" spans="2:7">
      <c r="B1048428" s="27"/>
      <c r="D1048428" s="28"/>
      <c r="G1048428" s="5"/>
    </row>
    <row r="1048429" s="1" customFormat="1" spans="2:7">
      <c r="B1048429" s="27"/>
      <c r="D1048429" s="28"/>
      <c r="G1048429" s="5"/>
    </row>
    <row r="1048430" s="1" customFormat="1" spans="2:7">
      <c r="B1048430" s="27"/>
      <c r="D1048430" s="28"/>
      <c r="G1048430" s="5"/>
    </row>
    <row r="1048431" s="1" customFormat="1" spans="2:7">
      <c r="B1048431" s="27"/>
      <c r="D1048431" s="28"/>
      <c r="G1048431" s="5"/>
    </row>
    <row r="1048432" s="1" customFormat="1" spans="2:7">
      <c r="B1048432" s="27"/>
      <c r="D1048432" s="28"/>
      <c r="G1048432" s="5"/>
    </row>
    <row r="1048433" s="1" customFormat="1" spans="2:7">
      <c r="B1048433" s="27"/>
      <c r="D1048433" s="28"/>
      <c r="G1048433" s="5"/>
    </row>
    <row r="1048434" s="1" customFormat="1" spans="2:7">
      <c r="B1048434" s="27"/>
      <c r="D1048434" s="28"/>
      <c r="G1048434" s="5"/>
    </row>
    <row r="1048435" s="1" customFormat="1" spans="2:7">
      <c r="B1048435" s="27"/>
      <c r="D1048435" s="28"/>
      <c r="G1048435" s="5"/>
    </row>
    <row r="1048436" s="1" customFormat="1" spans="2:7">
      <c r="B1048436" s="27"/>
      <c r="D1048436" s="28"/>
      <c r="G1048436" s="5"/>
    </row>
    <row r="1048437" s="1" customFormat="1" spans="2:7">
      <c r="B1048437" s="27"/>
      <c r="D1048437" s="28"/>
      <c r="G1048437" s="5"/>
    </row>
    <row r="1048438" s="1" customFormat="1" spans="2:7">
      <c r="B1048438" s="27"/>
      <c r="D1048438" s="28"/>
      <c r="G1048438" s="5"/>
    </row>
    <row r="1048439" s="1" customFormat="1" spans="2:7">
      <c r="B1048439" s="27"/>
      <c r="D1048439" s="28"/>
      <c r="G1048439" s="5"/>
    </row>
    <row r="1048440" s="1" customFormat="1" spans="2:7">
      <c r="B1048440" s="27"/>
      <c r="D1048440" s="28"/>
      <c r="G1048440" s="5"/>
    </row>
    <row r="1048441" s="1" customFormat="1" spans="2:7">
      <c r="B1048441" s="27"/>
      <c r="D1048441" s="28"/>
      <c r="G1048441" s="5"/>
    </row>
  </sheetData>
  <mergeCells count="2">
    <mergeCell ref="A1:H1"/>
    <mergeCell ref="A13:E13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496"/>
  <sheetViews>
    <sheetView topLeftCell="C2" workbookViewId="0">
      <selection activeCell="C16" sqref="C16"/>
    </sheetView>
  </sheetViews>
  <sheetFormatPr defaultColWidth="9" defaultRowHeight="13.5"/>
  <cols>
    <col min="1" max="1" width="9" style="1"/>
    <col min="2" max="2" width="9" style="3"/>
    <col min="3" max="3" width="23.5" style="3" customWidth="1"/>
    <col min="4" max="4" width="8.875" style="4" customWidth="1"/>
    <col min="5" max="5" width="30.25" style="3" customWidth="1"/>
    <col min="6" max="6" width="9" style="3"/>
    <col min="7" max="7" width="12.625" style="5"/>
    <col min="8" max="8" width="19.875" style="1" customWidth="1"/>
    <col min="9" max="9" width="9" style="1" customWidth="1"/>
    <col min="10" max="16384" width="9" style="1"/>
  </cols>
  <sheetData>
    <row r="1" s="1" customFormat="1" ht="34" customHeight="1" spans="1:9">
      <c r="A1" s="6" t="s">
        <v>387</v>
      </c>
      <c r="B1" s="6"/>
      <c r="C1" s="6"/>
      <c r="D1" s="8"/>
      <c r="E1" s="6"/>
      <c r="F1" s="6"/>
      <c r="G1" s="9"/>
      <c r="H1" s="6"/>
    </row>
    <row r="2" s="1" customFormat="1" ht="49" customHeight="1" spans="1:9">
      <c r="A2" s="10" t="s">
        <v>1</v>
      </c>
      <c r="B2" s="29" t="s">
        <v>2</v>
      </c>
      <c r="C2" s="12" t="s">
        <v>321</v>
      </c>
      <c r="D2" s="13" t="s">
        <v>3</v>
      </c>
      <c r="E2" s="14" t="s">
        <v>4</v>
      </c>
      <c r="F2" s="14" t="s">
        <v>322</v>
      </c>
      <c r="G2" s="15" t="s">
        <v>6</v>
      </c>
      <c r="H2" s="16" t="s">
        <v>7</v>
      </c>
    </row>
    <row r="3" s="1" customFormat="1" ht="28" customHeight="1" spans="1:9">
      <c r="A3" s="17">
        <v>1</v>
      </c>
      <c r="B3" s="18" t="s">
        <v>78</v>
      </c>
      <c r="C3" s="18" t="s">
        <v>388</v>
      </c>
      <c r="D3" s="19" t="s">
        <v>11</v>
      </c>
      <c r="E3" s="18" t="s">
        <v>19</v>
      </c>
      <c r="F3" s="20">
        <v>80</v>
      </c>
      <c r="G3" s="21">
        <v>700</v>
      </c>
      <c r="H3" s="17" t="s">
        <v>13</v>
      </c>
      <c r="I3" s="43"/>
    </row>
    <row r="4" s="1" customFormat="1" ht="28" customHeight="1" spans="1:9">
      <c r="A4" s="17">
        <v>2</v>
      </c>
      <c r="B4" s="18" t="s">
        <v>80</v>
      </c>
      <c r="C4" s="18" t="s">
        <v>389</v>
      </c>
      <c r="D4" s="19" t="s">
        <v>11</v>
      </c>
      <c r="E4" s="18" t="s">
        <v>12</v>
      </c>
      <c r="F4" s="20">
        <v>80</v>
      </c>
      <c r="G4" s="21">
        <v>700</v>
      </c>
      <c r="H4" s="17" t="s">
        <v>13</v>
      </c>
      <c r="I4" s="43"/>
    </row>
    <row r="5" s="1" customFormat="1" ht="28" customHeight="1" spans="1:9">
      <c r="A5" s="17">
        <v>3</v>
      </c>
      <c r="B5" s="18" t="s">
        <v>81</v>
      </c>
      <c r="C5" s="18" t="s">
        <v>390</v>
      </c>
      <c r="D5" s="19" t="s">
        <v>11</v>
      </c>
      <c r="E5" s="18" t="s">
        <v>19</v>
      </c>
      <c r="F5" s="20">
        <v>80</v>
      </c>
      <c r="G5" s="21">
        <v>700</v>
      </c>
      <c r="H5" s="17" t="s">
        <v>13</v>
      </c>
      <c r="I5" s="43"/>
    </row>
    <row r="6" s="1" customFormat="1" ht="28" customHeight="1" spans="1:9">
      <c r="A6" s="17">
        <v>4</v>
      </c>
      <c r="B6" s="18" t="s">
        <v>82</v>
      </c>
      <c r="C6" s="18" t="s">
        <v>391</v>
      </c>
      <c r="D6" s="19" t="s">
        <v>11</v>
      </c>
      <c r="E6" s="18" t="s">
        <v>12</v>
      </c>
      <c r="F6" s="20">
        <v>80</v>
      </c>
      <c r="G6" s="21">
        <v>700</v>
      </c>
      <c r="H6" s="17" t="s">
        <v>13</v>
      </c>
      <c r="I6" s="43"/>
    </row>
    <row r="7" s="1" customFormat="1" ht="28" customHeight="1" spans="1:9">
      <c r="A7" s="17">
        <v>5</v>
      </c>
      <c r="B7" s="18" t="s">
        <v>83</v>
      </c>
      <c r="C7" s="18" t="s">
        <v>392</v>
      </c>
      <c r="D7" s="19" t="s">
        <v>11</v>
      </c>
      <c r="E7" s="18" t="s">
        <v>12</v>
      </c>
      <c r="F7" s="20">
        <v>80</v>
      </c>
      <c r="G7" s="21">
        <v>700</v>
      </c>
      <c r="H7" s="17" t="s">
        <v>13</v>
      </c>
      <c r="I7" s="43"/>
    </row>
    <row r="8" s="1" customFormat="1" ht="28" customHeight="1" spans="1:9">
      <c r="A8" s="17">
        <v>6</v>
      </c>
      <c r="B8" s="18" t="s">
        <v>84</v>
      </c>
      <c r="C8" s="18" t="s">
        <v>393</v>
      </c>
      <c r="D8" s="19" t="s">
        <v>11</v>
      </c>
      <c r="E8" s="18" t="s">
        <v>19</v>
      </c>
      <c r="F8" s="20">
        <v>80</v>
      </c>
      <c r="G8" s="21">
        <v>700</v>
      </c>
      <c r="H8" s="17" t="s">
        <v>13</v>
      </c>
      <c r="I8" s="43"/>
    </row>
    <row r="9" s="1" customFormat="1" ht="28" customHeight="1" spans="1:9">
      <c r="A9" s="17">
        <v>7</v>
      </c>
      <c r="B9" s="18" t="s">
        <v>85</v>
      </c>
      <c r="C9" s="18" t="s">
        <v>394</v>
      </c>
      <c r="D9" s="19" t="s">
        <v>11</v>
      </c>
      <c r="E9" s="18" t="s">
        <v>12</v>
      </c>
      <c r="F9" s="20">
        <v>70</v>
      </c>
      <c r="G9" s="21">
        <f>600/56*49+1000/240*(70-49)</f>
        <v>612.5</v>
      </c>
      <c r="H9" s="17" t="s">
        <v>13</v>
      </c>
      <c r="I9" s="43"/>
    </row>
    <row r="10" s="1" customFormat="1" ht="28" customHeight="1" spans="1:9">
      <c r="A10" s="17">
        <v>8</v>
      </c>
      <c r="B10" s="18" t="s">
        <v>86</v>
      </c>
      <c r="C10" s="18" t="s">
        <v>395</v>
      </c>
      <c r="D10" s="19" t="s">
        <v>11</v>
      </c>
      <c r="E10" s="18" t="s">
        <v>19</v>
      </c>
      <c r="F10" s="20">
        <v>80</v>
      </c>
      <c r="G10" s="21">
        <v>700</v>
      </c>
      <c r="H10" s="17" t="s">
        <v>13</v>
      </c>
      <c r="I10" s="43"/>
    </row>
    <row r="11" s="1" customFormat="1" ht="28" customHeight="1" spans="1:9">
      <c r="A11" s="17">
        <v>9</v>
      </c>
      <c r="B11" s="18" t="s">
        <v>87</v>
      </c>
      <c r="C11" s="18" t="s">
        <v>396</v>
      </c>
      <c r="D11" s="19" t="s">
        <v>21</v>
      </c>
      <c r="E11" s="18" t="s">
        <v>12</v>
      </c>
      <c r="F11" s="20">
        <v>80</v>
      </c>
      <c r="G11" s="21">
        <v>700</v>
      </c>
      <c r="H11" s="17" t="s">
        <v>13</v>
      </c>
      <c r="I11" s="43"/>
    </row>
    <row r="12" s="1" customFormat="1" ht="28" customHeight="1" spans="1:9">
      <c r="A12" s="35">
        <v>10</v>
      </c>
      <c r="B12" s="39" t="s">
        <v>88</v>
      </c>
      <c r="C12" s="18" t="s">
        <v>397</v>
      </c>
      <c r="D12" s="19" t="s">
        <v>11</v>
      </c>
      <c r="E12" s="18" t="s">
        <v>12</v>
      </c>
      <c r="F12" s="20">
        <v>80</v>
      </c>
      <c r="G12" s="21">
        <v>700</v>
      </c>
      <c r="H12" s="35" t="s">
        <v>13</v>
      </c>
      <c r="I12" s="43"/>
    </row>
    <row r="13" s="1" customFormat="1" ht="28" customHeight="1" spans="1:9">
      <c r="A13" s="17">
        <v>11</v>
      </c>
      <c r="B13" s="41" t="s">
        <v>89</v>
      </c>
      <c r="C13" s="18" t="s">
        <v>398</v>
      </c>
      <c r="D13" s="19" t="s">
        <v>11</v>
      </c>
      <c r="E13" s="18" t="s">
        <v>19</v>
      </c>
      <c r="F13" s="20">
        <v>70</v>
      </c>
      <c r="G13" s="21">
        <f>600/56*48+1000/240*(70-48)</f>
        <v>605.952380952381</v>
      </c>
      <c r="H13" s="17" t="s">
        <v>13</v>
      </c>
      <c r="I13" s="43"/>
    </row>
    <row r="14" s="1" customFormat="1" ht="28" customHeight="1" spans="1:9">
      <c r="A14" s="17">
        <v>12</v>
      </c>
      <c r="B14" s="41" t="s">
        <v>90</v>
      </c>
      <c r="C14" s="18" t="s">
        <v>399</v>
      </c>
      <c r="D14" s="19" t="s">
        <v>21</v>
      </c>
      <c r="E14" s="18" t="s">
        <v>12</v>
      </c>
      <c r="F14" s="30">
        <v>76</v>
      </c>
      <c r="G14" s="21">
        <f>600/56*52+1000/240*(76-52)</f>
        <v>657.142857142857</v>
      </c>
      <c r="H14" s="17" t="s">
        <v>13</v>
      </c>
      <c r="I14" s="43"/>
    </row>
    <row r="15" ht="28" customHeight="1" spans="1:9">
      <c r="A15" s="17">
        <v>13</v>
      </c>
      <c r="B15" s="41" t="s">
        <v>91</v>
      </c>
      <c r="C15" s="18" t="s">
        <v>400</v>
      </c>
      <c r="D15" s="19" t="s">
        <v>11</v>
      </c>
      <c r="E15" s="18" t="s">
        <v>12</v>
      </c>
      <c r="F15" s="30">
        <v>76</v>
      </c>
      <c r="G15" s="21">
        <f>600/56*48+1000/240*(76-48)</f>
        <v>630.952380952381</v>
      </c>
      <c r="H15" s="17" t="s">
        <v>13</v>
      </c>
    </row>
    <row r="16" ht="28" customHeight="1" spans="1:9">
      <c r="A16" s="17">
        <v>14</v>
      </c>
      <c r="B16" s="41" t="s">
        <v>92</v>
      </c>
      <c r="C16" s="18" t="s">
        <v>401</v>
      </c>
      <c r="D16" s="19" t="s">
        <v>11</v>
      </c>
      <c r="E16" s="18" t="s">
        <v>12</v>
      </c>
      <c r="F16" s="20">
        <v>80</v>
      </c>
      <c r="G16" s="21">
        <v>700</v>
      </c>
      <c r="H16" s="17" t="s">
        <v>13</v>
      </c>
    </row>
    <row r="17" ht="28" customHeight="1" spans="1:8">
      <c r="A17" s="23" t="s">
        <v>352</v>
      </c>
      <c r="B17" s="24"/>
      <c r="C17" s="24"/>
      <c r="D17" s="24"/>
      <c r="E17" s="34"/>
      <c r="F17" s="30">
        <f>SUM(F3:F16)</f>
        <v>1092</v>
      </c>
      <c r="G17" s="33">
        <f>SUM(G3:G16)</f>
        <v>9506.54761904762</v>
      </c>
      <c r="H17" s="17"/>
    </row>
    <row r="1048480" s="1" customFormat="1" spans="4:7">
      <c r="D1048480" s="28"/>
      <c r="G1048480" s="5"/>
    </row>
    <row r="1048481" s="1" customFormat="1" spans="4:7">
      <c r="D1048481" s="28"/>
      <c r="G1048481" s="5"/>
    </row>
    <row r="1048482" s="1" customFormat="1" spans="4:7">
      <c r="D1048482" s="28"/>
      <c r="G1048482" s="5"/>
    </row>
    <row r="1048483" s="1" customFormat="1" spans="4:7">
      <c r="D1048483" s="28"/>
      <c r="G1048483" s="5"/>
    </row>
    <row r="1048484" s="1" customFormat="1" spans="4:7">
      <c r="D1048484" s="28"/>
      <c r="G1048484" s="5"/>
    </row>
    <row r="1048485" s="1" customFormat="1" spans="4:7">
      <c r="D1048485" s="28"/>
      <c r="G1048485" s="5"/>
    </row>
    <row r="1048486" s="1" customFormat="1" spans="4:7">
      <c r="D1048486" s="28"/>
      <c r="G1048486" s="5"/>
    </row>
    <row r="1048487" s="1" customFormat="1" spans="4:7">
      <c r="D1048487" s="28"/>
      <c r="G1048487" s="5"/>
    </row>
    <row r="1048488" s="1" customFormat="1" spans="4:7">
      <c r="D1048488" s="28"/>
      <c r="G1048488" s="5"/>
    </row>
    <row r="1048489" s="1" customFormat="1" spans="4:7">
      <c r="D1048489" s="28"/>
      <c r="G1048489" s="5"/>
    </row>
    <row r="1048490" s="1" customFormat="1" spans="4:7">
      <c r="D1048490" s="28"/>
      <c r="G1048490" s="5"/>
    </row>
    <row r="1048491" s="1" customFormat="1" spans="4:7">
      <c r="D1048491" s="28"/>
      <c r="G1048491" s="5"/>
    </row>
    <row r="1048492" s="1" customFormat="1" spans="4:7">
      <c r="D1048492" s="28"/>
      <c r="G1048492" s="5"/>
    </row>
    <row r="1048493" s="1" customFormat="1" spans="4:7">
      <c r="D1048493" s="28"/>
      <c r="G1048493" s="5"/>
    </row>
    <row r="1048494" s="1" customFormat="1" spans="4:7">
      <c r="D1048494" s="28"/>
      <c r="G1048494" s="5"/>
    </row>
    <row r="1048495" s="1" customFormat="1" spans="4:7">
      <c r="D1048495" s="28"/>
      <c r="G1048495" s="5"/>
    </row>
    <row r="1048496" s="1" customFormat="1" spans="4:7">
      <c r="D1048496" s="28"/>
      <c r="G1048496" s="5"/>
    </row>
  </sheetData>
  <mergeCells count="2">
    <mergeCell ref="A1:H1"/>
    <mergeCell ref="A17:E17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496"/>
  <sheetViews>
    <sheetView topLeftCell="A24" workbookViewId="0">
      <selection activeCell="C43" sqref="C43"/>
    </sheetView>
  </sheetViews>
  <sheetFormatPr defaultColWidth="9" defaultRowHeight="13.5" outlineLevelCol="7"/>
  <cols>
    <col min="1" max="1" width="9" style="1"/>
    <col min="2" max="2" width="9" style="3"/>
    <col min="3" max="3" width="23.5" style="3" customWidth="1"/>
    <col min="4" max="4" width="8.875" style="4" customWidth="1"/>
    <col min="5" max="5" width="30.25" style="3" customWidth="1"/>
    <col min="6" max="6" width="9" style="3"/>
    <col min="7" max="7" width="12.625" style="5"/>
    <col min="8" max="8" width="19.875" style="1" customWidth="1"/>
    <col min="9" max="16384" width="9" style="1"/>
  </cols>
  <sheetData>
    <row r="1" s="1" customFormat="1" ht="34" customHeight="1" spans="1:8">
      <c r="A1" s="6" t="s">
        <v>402</v>
      </c>
      <c r="B1" s="6"/>
      <c r="C1" s="6"/>
      <c r="D1" s="8"/>
      <c r="E1" s="6"/>
      <c r="F1" s="6"/>
      <c r="G1" s="9"/>
      <c r="H1" s="6"/>
    </row>
    <row r="2" s="1" customFormat="1" ht="49" customHeight="1" spans="1:8">
      <c r="A2" s="10" t="s">
        <v>1</v>
      </c>
      <c r="B2" s="29" t="s">
        <v>2</v>
      </c>
      <c r="C2" s="12" t="s">
        <v>321</v>
      </c>
      <c r="D2" s="13" t="s">
        <v>3</v>
      </c>
      <c r="E2" s="14" t="s">
        <v>4</v>
      </c>
      <c r="F2" s="14" t="s">
        <v>322</v>
      </c>
      <c r="G2" s="15" t="s">
        <v>6</v>
      </c>
      <c r="H2" s="16" t="s">
        <v>7</v>
      </c>
    </row>
    <row r="3" s="1" customFormat="1" ht="28" customHeight="1" spans="1:8">
      <c r="A3" s="17">
        <v>1</v>
      </c>
      <c r="B3" s="18" t="s">
        <v>93</v>
      </c>
      <c r="C3" s="18" t="s">
        <v>403</v>
      </c>
      <c r="D3" s="19" t="s">
        <v>11</v>
      </c>
      <c r="E3" s="18" t="s">
        <v>12</v>
      </c>
      <c r="F3" s="20">
        <v>24</v>
      </c>
      <c r="G3" s="21">
        <v>100</v>
      </c>
      <c r="H3" s="17" t="s">
        <v>13</v>
      </c>
    </row>
    <row r="4" s="1" customFormat="1" ht="28" customHeight="1" spans="1:8">
      <c r="A4" s="17">
        <v>2</v>
      </c>
      <c r="B4" s="18" t="s">
        <v>95</v>
      </c>
      <c r="C4" s="18" t="s">
        <v>404</v>
      </c>
      <c r="D4" s="19" t="s">
        <v>11</v>
      </c>
      <c r="E4" s="18" t="s">
        <v>12</v>
      </c>
      <c r="F4" s="20">
        <v>24</v>
      </c>
      <c r="G4" s="21">
        <v>100</v>
      </c>
      <c r="H4" s="17" t="s">
        <v>13</v>
      </c>
    </row>
    <row r="5" s="1" customFormat="1" ht="28" customHeight="1" spans="1:8">
      <c r="A5" s="17">
        <v>3</v>
      </c>
      <c r="B5" s="18" t="s">
        <v>96</v>
      </c>
      <c r="C5" s="18" t="s">
        <v>405</v>
      </c>
      <c r="D5" s="19" t="s">
        <v>11</v>
      </c>
      <c r="E5" s="18" t="s">
        <v>12</v>
      </c>
      <c r="F5" s="20">
        <v>24</v>
      </c>
      <c r="G5" s="21">
        <v>100</v>
      </c>
      <c r="H5" s="17" t="s">
        <v>13</v>
      </c>
    </row>
    <row r="6" s="1" customFormat="1" ht="28" customHeight="1" spans="1:8">
      <c r="A6" s="17">
        <v>4</v>
      </c>
      <c r="B6" s="18" t="s">
        <v>97</v>
      </c>
      <c r="C6" s="18" t="s">
        <v>406</v>
      </c>
      <c r="D6" s="19" t="s">
        <v>11</v>
      </c>
      <c r="E6" s="18" t="s">
        <v>12</v>
      </c>
      <c r="F6" s="20">
        <v>24</v>
      </c>
      <c r="G6" s="21">
        <v>100</v>
      </c>
      <c r="H6" s="17" t="s">
        <v>13</v>
      </c>
    </row>
    <row r="7" s="1" customFormat="1" ht="28" customHeight="1" spans="1:8">
      <c r="A7" s="17">
        <v>5</v>
      </c>
      <c r="B7" s="18" t="s">
        <v>98</v>
      </c>
      <c r="C7" s="18" t="s">
        <v>407</v>
      </c>
      <c r="D7" s="19" t="s">
        <v>11</v>
      </c>
      <c r="E7" s="18" t="s">
        <v>12</v>
      </c>
      <c r="F7" s="20">
        <v>24</v>
      </c>
      <c r="G7" s="21">
        <v>100</v>
      </c>
      <c r="H7" s="17" t="s">
        <v>13</v>
      </c>
    </row>
    <row r="8" s="1" customFormat="1" ht="28" customHeight="1" spans="1:8">
      <c r="A8" s="17">
        <v>6</v>
      </c>
      <c r="B8" s="18" t="s">
        <v>99</v>
      </c>
      <c r="C8" s="18" t="s">
        <v>408</v>
      </c>
      <c r="D8" s="19" t="s">
        <v>11</v>
      </c>
      <c r="E8" s="18" t="s">
        <v>12</v>
      </c>
      <c r="F8" s="20">
        <v>24</v>
      </c>
      <c r="G8" s="21">
        <v>100</v>
      </c>
      <c r="H8" s="17" t="s">
        <v>13</v>
      </c>
    </row>
    <row r="9" s="1" customFormat="1" ht="28" customHeight="1" spans="1:8">
      <c r="A9" s="17">
        <v>7</v>
      </c>
      <c r="B9" s="18" t="s">
        <v>100</v>
      </c>
      <c r="C9" s="18" t="s">
        <v>409</v>
      </c>
      <c r="D9" s="19" t="s">
        <v>11</v>
      </c>
      <c r="E9" s="18" t="s">
        <v>12</v>
      </c>
      <c r="F9" s="20">
        <v>24</v>
      </c>
      <c r="G9" s="21">
        <v>100</v>
      </c>
      <c r="H9" s="17" t="s">
        <v>13</v>
      </c>
    </row>
    <row r="10" s="1" customFormat="1" ht="28" customHeight="1" spans="1:8">
      <c r="A10" s="17">
        <v>8</v>
      </c>
      <c r="B10" s="18" t="s">
        <v>101</v>
      </c>
      <c r="C10" s="18" t="s">
        <v>410</v>
      </c>
      <c r="D10" s="19" t="s">
        <v>11</v>
      </c>
      <c r="E10" s="18" t="s">
        <v>12</v>
      </c>
      <c r="F10" s="20">
        <v>24</v>
      </c>
      <c r="G10" s="21">
        <v>100</v>
      </c>
      <c r="H10" s="17" t="s">
        <v>13</v>
      </c>
    </row>
    <row r="11" s="1" customFormat="1" ht="28" customHeight="1" spans="1:8">
      <c r="A11" s="17">
        <v>9</v>
      </c>
      <c r="B11" s="18" t="s">
        <v>102</v>
      </c>
      <c r="C11" s="18" t="s">
        <v>411</v>
      </c>
      <c r="D11" s="19" t="s">
        <v>11</v>
      </c>
      <c r="E11" s="18" t="s">
        <v>12</v>
      </c>
      <c r="F11" s="20">
        <v>24</v>
      </c>
      <c r="G11" s="21">
        <v>100</v>
      </c>
      <c r="H11" s="17" t="s">
        <v>13</v>
      </c>
    </row>
    <row r="12" s="1" customFormat="1" ht="28" customHeight="1" spans="1:8">
      <c r="A12" s="35">
        <v>10</v>
      </c>
      <c r="B12" s="18" t="s">
        <v>103</v>
      </c>
      <c r="C12" s="18" t="s">
        <v>412</v>
      </c>
      <c r="D12" s="19" t="s">
        <v>11</v>
      </c>
      <c r="E12" s="18" t="s">
        <v>12</v>
      </c>
      <c r="F12" s="20">
        <v>24</v>
      </c>
      <c r="G12" s="21">
        <v>100</v>
      </c>
      <c r="H12" s="35" t="s">
        <v>13</v>
      </c>
    </row>
    <row r="13" s="1" customFormat="1" ht="28" customHeight="1" spans="1:8">
      <c r="A13" s="17">
        <v>11</v>
      </c>
      <c r="B13" s="18" t="s">
        <v>104</v>
      </c>
      <c r="C13" s="18" t="s">
        <v>413</v>
      </c>
      <c r="D13" s="19" t="s">
        <v>11</v>
      </c>
      <c r="E13" s="18" t="s">
        <v>12</v>
      </c>
      <c r="F13" s="20">
        <v>24</v>
      </c>
      <c r="G13" s="21">
        <v>100</v>
      </c>
      <c r="H13" s="17" t="s">
        <v>13</v>
      </c>
    </row>
    <row r="14" s="1" customFormat="1" ht="28" customHeight="1" spans="1:8">
      <c r="A14" s="17">
        <v>12</v>
      </c>
      <c r="B14" s="18" t="s">
        <v>105</v>
      </c>
      <c r="C14" s="18" t="s">
        <v>414</v>
      </c>
      <c r="D14" s="19" t="s">
        <v>11</v>
      </c>
      <c r="E14" s="18" t="s">
        <v>12</v>
      </c>
      <c r="F14" s="20">
        <v>24</v>
      </c>
      <c r="G14" s="21">
        <v>100</v>
      </c>
      <c r="H14" s="17" t="s">
        <v>13</v>
      </c>
    </row>
    <row r="15" s="1" customFormat="1" ht="28" customHeight="1" spans="1:8">
      <c r="A15" s="35">
        <v>13</v>
      </c>
      <c r="B15" s="39" t="s">
        <v>106</v>
      </c>
      <c r="C15" s="39" t="s">
        <v>415</v>
      </c>
      <c r="D15" s="40" t="s">
        <v>11</v>
      </c>
      <c r="E15" s="39" t="s">
        <v>12</v>
      </c>
      <c r="F15" s="20">
        <v>24</v>
      </c>
      <c r="G15" s="21">
        <v>100</v>
      </c>
      <c r="H15" s="35" t="s">
        <v>13</v>
      </c>
    </row>
    <row r="16" s="1" customFormat="1" ht="28" customHeight="1" spans="1:8">
      <c r="A16" s="17">
        <v>14</v>
      </c>
      <c r="B16" s="41" t="s">
        <v>107</v>
      </c>
      <c r="C16" s="41" t="s">
        <v>416</v>
      </c>
      <c r="D16" s="42" t="s">
        <v>11</v>
      </c>
      <c r="E16" s="41" t="s">
        <v>12</v>
      </c>
      <c r="F16" s="20">
        <v>24</v>
      </c>
      <c r="G16" s="21">
        <v>100</v>
      </c>
      <c r="H16" s="17" t="s">
        <v>13</v>
      </c>
    </row>
    <row r="17" s="1" customFormat="1" ht="28" customHeight="1" spans="1:8">
      <c r="A17" s="17">
        <v>15</v>
      </c>
      <c r="B17" s="41" t="s">
        <v>108</v>
      </c>
      <c r="C17" s="41" t="s">
        <v>417</v>
      </c>
      <c r="D17" s="42" t="s">
        <v>11</v>
      </c>
      <c r="E17" s="41" t="s">
        <v>12</v>
      </c>
      <c r="F17" s="20">
        <v>24</v>
      </c>
      <c r="G17" s="21">
        <v>100</v>
      </c>
      <c r="H17" s="17" t="s">
        <v>13</v>
      </c>
    </row>
    <row r="18" ht="28" customHeight="1" spans="1:8">
      <c r="A18" s="17">
        <v>16</v>
      </c>
      <c r="B18" s="41" t="s">
        <v>109</v>
      </c>
      <c r="C18" s="41" t="s">
        <v>418</v>
      </c>
      <c r="D18" s="42" t="s">
        <v>11</v>
      </c>
      <c r="E18" s="41" t="s">
        <v>12</v>
      </c>
      <c r="F18" s="20">
        <v>24</v>
      </c>
      <c r="G18" s="21">
        <v>100</v>
      </c>
      <c r="H18" s="17" t="s">
        <v>13</v>
      </c>
    </row>
    <row r="19" ht="28" customHeight="1" spans="1:8">
      <c r="A19" s="17">
        <v>17</v>
      </c>
      <c r="B19" s="41" t="s">
        <v>110</v>
      </c>
      <c r="C19" s="41" t="s">
        <v>419</v>
      </c>
      <c r="D19" s="42" t="s">
        <v>11</v>
      </c>
      <c r="E19" s="41" t="s">
        <v>12</v>
      </c>
      <c r="F19" s="20">
        <v>24</v>
      </c>
      <c r="G19" s="21">
        <v>100</v>
      </c>
      <c r="H19" s="17" t="s">
        <v>13</v>
      </c>
    </row>
    <row r="20" ht="28" customHeight="1" spans="1:8">
      <c r="A20" s="17">
        <v>18</v>
      </c>
      <c r="B20" s="41" t="s">
        <v>111</v>
      </c>
      <c r="C20" s="41" t="s">
        <v>420</v>
      </c>
      <c r="D20" s="42" t="s">
        <v>11</v>
      </c>
      <c r="E20" s="41" t="s">
        <v>12</v>
      </c>
      <c r="F20" s="20">
        <v>24</v>
      </c>
      <c r="G20" s="21">
        <v>100</v>
      </c>
      <c r="H20" s="17" t="s">
        <v>13</v>
      </c>
    </row>
    <row r="21" ht="28" customHeight="1" spans="1:8">
      <c r="A21" s="17">
        <v>19</v>
      </c>
      <c r="B21" s="41" t="s">
        <v>112</v>
      </c>
      <c r="C21" s="41" t="s">
        <v>421</v>
      </c>
      <c r="D21" s="42" t="s">
        <v>11</v>
      </c>
      <c r="E21" s="41" t="s">
        <v>12</v>
      </c>
      <c r="F21" s="20">
        <v>24</v>
      </c>
      <c r="G21" s="21">
        <v>100</v>
      </c>
      <c r="H21" s="17" t="s">
        <v>13</v>
      </c>
    </row>
    <row r="22" ht="28" customHeight="1" spans="1:8">
      <c r="A22" s="17">
        <v>20</v>
      </c>
      <c r="B22" s="41" t="s">
        <v>113</v>
      </c>
      <c r="C22" s="41" t="s">
        <v>422</v>
      </c>
      <c r="D22" s="42" t="s">
        <v>11</v>
      </c>
      <c r="E22" s="41" t="s">
        <v>12</v>
      </c>
      <c r="F22" s="20">
        <v>24</v>
      </c>
      <c r="G22" s="21">
        <v>100</v>
      </c>
      <c r="H22" s="17" t="s">
        <v>13</v>
      </c>
    </row>
    <row r="23" ht="28" customHeight="1" spans="1:8">
      <c r="A23" s="17">
        <v>21</v>
      </c>
      <c r="B23" s="41" t="s">
        <v>114</v>
      </c>
      <c r="C23" s="41" t="s">
        <v>423</v>
      </c>
      <c r="D23" s="42" t="s">
        <v>11</v>
      </c>
      <c r="E23" s="41" t="s">
        <v>12</v>
      </c>
      <c r="F23" s="20">
        <v>24</v>
      </c>
      <c r="G23" s="21">
        <v>100</v>
      </c>
      <c r="H23" s="17" t="s">
        <v>13</v>
      </c>
    </row>
    <row r="24" ht="28" customHeight="1" spans="1:8">
      <c r="A24" s="17">
        <v>22</v>
      </c>
      <c r="B24" s="41" t="s">
        <v>115</v>
      </c>
      <c r="C24" s="41" t="s">
        <v>424</v>
      </c>
      <c r="D24" s="42" t="s">
        <v>11</v>
      </c>
      <c r="E24" s="41" t="s">
        <v>12</v>
      </c>
      <c r="F24" s="20">
        <v>24</v>
      </c>
      <c r="G24" s="21">
        <v>100</v>
      </c>
      <c r="H24" s="17" t="s">
        <v>13</v>
      </c>
    </row>
    <row r="25" ht="28" customHeight="1" spans="1:8">
      <c r="A25" s="17">
        <v>23</v>
      </c>
      <c r="B25" s="41" t="s">
        <v>116</v>
      </c>
      <c r="C25" s="41" t="s">
        <v>425</v>
      </c>
      <c r="D25" s="42" t="s">
        <v>11</v>
      </c>
      <c r="E25" s="41" t="s">
        <v>12</v>
      </c>
      <c r="F25" s="20">
        <v>24</v>
      </c>
      <c r="G25" s="21">
        <v>100</v>
      </c>
      <c r="H25" s="17" t="s">
        <v>13</v>
      </c>
    </row>
    <row r="26" ht="28" customHeight="1" spans="1:8">
      <c r="A26" s="17">
        <v>24</v>
      </c>
      <c r="B26" s="41" t="s">
        <v>117</v>
      </c>
      <c r="C26" s="41" t="s">
        <v>426</v>
      </c>
      <c r="D26" s="42" t="s">
        <v>11</v>
      </c>
      <c r="E26" s="41" t="s">
        <v>12</v>
      </c>
      <c r="F26" s="20">
        <v>24</v>
      </c>
      <c r="G26" s="21">
        <v>100</v>
      </c>
      <c r="H26" s="17" t="s">
        <v>13</v>
      </c>
    </row>
    <row r="27" ht="28" customHeight="1" spans="1:8">
      <c r="A27" s="17">
        <v>25</v>
      </c>
      <c r="B27" s="41" t="s">
        <v>118</v>
      </c>
      <c r="C27" s="41" t="s">
        <v>427</v>
      </c>
      <c r="D27" s="42" t="s">
        <v>11</v>
      </c>
      <c r="E27" s="41" t="s">
        <v>12</v>
      </c>
      <c r="F27" s="20">
        <v>24</v>
      </c>
      <c r="G27" s="21">
        <v>100</v>
      </c>
      <c r="H27" s="17" t="s">
        <v>13</v>
      </c>
    </row>
    <row r="28" ht="28" customHeight="1" spans="1:8">
      <c r="A28" s="17">
        <v>26</v>
      </c>
      <c r="B28" s="41" t="s">
        <v>119</v>
      </c>
      <c r="C28" s="41" t="s">
        <v>428</v>
      </c>
      <c r="D28" s="42" t="s">
        <v>11</v>
      </c>
      <c r="E28" s="41" t="s">
        <v>12</v>
      </c>
      <c r="F28" s="20">
        <v>24</v>
      </c>
      <c r="G28" s="21">
        <v>100</v>
      </c>
      <c r="H28" s="17" t="s">
        <v>13</v>
      </c>
    </row>
    <row r="29" ht="28" customHeight="1" spans="1:8">
      <c r="A29" s="17">
        <v>27</v>
      </c>
      <c r="B29" s="41" t="s">
        <v>120</v>
      </c>
      <c r="C29" s="41" t="s">
        <v>429</v>
      </c>
      <c r="D29" s="42" t="s">
        <v>11</v>
      </c>
      <c r="E29" s="41" t="s">
        <v>12</v>
      </c>
      <c r="F29" s="20">
        <v>24</v>
      </c>
      <c r="G29" s="21">
        <v>100</v>
      </c>
      <c r="H29" s="17" t="s">
        <v>13</v>
      </c>
    </row>
    <row r="30" ht="28" customHeight="1" spans="1:8">
      <c r="A30" s="17">
        <v>28</v>
      </c>
      <c r="B30" s="41" t="s">
        <v>121</v>
      </c>
      <c r="C30" s="41" t="s">
        <v>430</v>
      </c>
      <c r="D30" s="42" t="s">
        <v>11</v>
      </c>
      <c r="E30" s="41" t="s">
        <v>12</v>
      </c>
      <c r="F30" s="20">
        <v>24</v>
      </c>
      <c r="G30" s="21">
        <v>100</v>
      </c>
      <c r="H30" s="17" t="s">
        <v>13</v>
      </c>
    </row>
    <row r="31" ht="28" customHeight="1" spans="1:8">
      <c r="A31" s="17">
        <v>29</v>
      </c>
      <c r="B31" s="41" t="s">
        <v>122</v>
      </c>
      <c r="C31" s="41" t="s">
        <v>431</v>
      </c>
      <c r="D31" s="42" t="s">
        <v>11</v>
      </c>
      <c r="E31" s="41" t="s">
        <v>12</v>
      </c>
      <c r="F31" s="20">
        <v>24</v>
      </c>
      <c r="G31" s="21">
        <v>100</v>
      </c>
      <c r="H31" s="17" t="s">
        <v>13</v>
      </c>
    </row>
    <row r="32" ht="28" customHeight="1" spans="1:8">
      <c r="A32" s="17">
        <v>30</v>
      </c>
      <c r="B32" s="41" t="s">
        <v>123</v>
      </c>
      <c r="C32" s="41" t="s">
        <v>432</v>
      </c>
      <c r="D32" s="42" t="s">
        <v>21</v>
      </c>
      <c r="E32" s="41" t="s">
        <v>12</v>
      </c>
      <c r="F32" s="20">
        <v>24</v>
      </c>
      <c r="G32" s="21">
        <v>100</v>
      </c>
      <c r="H32" s="17" t="s">
        <v>13</v>
      </c>
    </row>
    <row r="33" ht="28" customHeight="1" spans="1:8">
      <c r="A33" s="17">
        <v>31</v>
      </c>
      <c r="B33" s="41" t="s">
        <v>124</v>
      </c>
      <c r="C33" s="41" t="s">
        <v>433</v>
      </c>
      <c r="D33" s="42" t="s">
        <v>11</v>
      </c>
      <c r="E33" s="41" t="s">
        <v>12</v>
      </c>
      <c r="F33" s="20">
        <v>24</v>
      </c>
      <c r="G33" s="21">
        <v>100</v>
      </c>
      <c r="H33" s="17" t="s">
        <v>13</v>
      </c>
    </row>
    <row r="34" ht="28" customHeight="1" spans="1:8">
      <c r="A34" s="17">
        <v>32</v>
      </c>
      <c r="B34" s="41" t="s">
        <v>125</v>
      </c>
      <c r="C34" s="41" t="s">
        <v>434</v>
      </c>
      <c r="D34" s="42" t="s">
        <v>11</v>
      </c>
      <c r="E34" s="41" t="s">
        <v>12</v>
      </c>
      <c r="F34" s="20">
        <v>24</v>
      </c>
      <c r="G34" s="21">
        <v>100</v>
      </c>
      <c r="H34" s="17" t="s">
        <v>13</v>
      </c>
    </row>
    <row r="35" ht="28" customHeight="1" spans="1:8">
      <c r="A35" s="17">
        <v>33</v>
      </c>
      <c r="B35" s="41" t="s">
        <v>126</v>
      </c>
      <c r="C35" s="41" t="s">
        <v>435</v>
      </c>
      <c r="D35" s="42" t="s">
        <v>11</v>
      </c>
      <c r="E35" s="41" t="s">
        <v>12</v>
      </c>
      <c r="F35" s="20">
        <v>24</v>
      </c>
      <c r="G35" s="21">
        <v>100</v>
      </c>
      <c r="H35" s="17" t="s">
        <v>13</v>
      </c>
    </row>
    <row r="36" ht="28" customHeight="1" spans="1:8">
      <c r="A36" s="17">
        <v>34</v>
      </c>
      <c r="B36" s="41" t="s">
        <v>127</v>
      </c>
      <c r="C36" s="41" t="s">
        <v>436</v>
      </c>
      <c r="D36" s="42" t="s">
        <v>11</v>
      </c>
      <c r="E36" s="41" t="s">
        <v>12</v>
      </c>
      <c r="F36" s="20">
        <v>24</v>
      </c>
      <c r="G36" s="21">
        <v>100</v>
      </c>
      <c r="H36" s="17" t="s">
        <v>13</v>
      </c>
    </row>
    <row r="37" ht="28" customHeight="1" spans="1:8">
      <c r="A37" s="17">
        <v>35</v>
      </c>
      <c r="B37" s="41" t="s">
        <v>118</v>
      </c>
      <c r="C37" s="41" t="s">
        <v>437</v>
      </c>
      <c r="D37" s="42" t="s">
        <v>11</v>
      </c>
      <c r="E37" s="41" t="s">
        <v>12</v>
      </c>
      <c r="F37" s="20">
        <v>24</v>
      </c>
      <c r="G37" s="21">
        <v>100</v>
      </c>
      <c r="H37" s="17" t="s">
        <v>13</v>
      </c>
    </row>
    <row r="38" ht="28" customHeight="1" spans="1:8">
      <c r="A38" s="17">
        <v>36</v>
      </c>
      <c r="B38" s="41" t="s">
        <v>128</v>
      </c>
      <c r="C38" s="41" t="s">
        <v>438</v>
      </c>
      <c r="D38" s="42" t="s">
        <v>11</v>
      </c>
      <c r="E38" s="41" t="s">
        <v>12</v>
      </c>
      <c r="F38" s="20">
        <v>24</v>
      </c>
      <c r="G38" s="21">
        <v>100</v>
      </c>
      <c r="H38" s="17" t="s">
        <v>13</v>
      </c>
    </row>
    <row r="39" ht="28" customHeight="1" spans="1:8">
      <c r="A39" s="17">
        <v>37</v>
      </c>
      <c r="B39" s="41" t="s">
        <v>129</v>
      </c>
      <c r="C39" s="41" t="s">
        <v>439</v>
      </c>
      <c r="D39" s="42" t="s">
        <v>11</v>
      </c>
      <c r="E39" s="41" t="s">
        <v>12</v>
      </c>
      <c r="F39" s="20">
        <v>24</v>
      </c>
      <c r="G39" s="21">
        <v>100</v>
      </c>
      <c r="H39" s="17" t="s">
        <v>13</v>
      </c>
    </row>
    <row r="40" ht="28" customHeight="1" spans="1:8">
      <c r="A40" s="17">
        <v>38</v>
      </c>
      <c r="B40" s="41" t="s">
        <v>130</v>
      </c>
      <c r="C40" s="41" t="s">
        <v>440</v>
      </c>
      <c r="D40" s="42" t="s">
        <v>11</v>
      </c>
      <c r="E40" s="41" t="s">
        <v>12</v>
      </c>
      <c r="F40" s="20">
        <v>24</v>
      </c>
      <c r="G40" s="21">
        <v>100</v>
      </c>
      <c r="H40" s="17" t="s">
        <v>13</v>
      </c>
    </row>
    <row r="41" ht="28" customHeight="1" spans="1:8">
      <c r="A41" s="17">
        <v>39</v>
      </c>
      <c r="B41" s="41" t="s">
        <v>131</v>
      </c>
      <c r="C41" s="41" t="s">
        <v>441</v>
      </c>
      <c r="D41" s="42" t="s">
        <v>11</v>
      </c>
      <c r="E41" s="41" t="s">
        <v>12</v>
      </c>
      <c r="F41" s="20">
        <v>24</v>
      </c>
      <c r="G41" s="21">
        <v>100</v>
      </c>
      <c r="H41" s="17" t="s">
        <v>13</v>
      </c>
    </row>
    <row r="42" ht="28" customHeight="1" spans="1:8">
      <c r="A42" s="17">
        <v>40</v>
      </c>
      <c r="B42" s="41" t="s">
        <v>132</v>
      </c>
      <c r="C42" s="41" t="s">
        <v>442</v>
      </c>
      <c r="D42" s="42" t="s">
        <v>11</v>
      </c>
      <c r="E42" s="41" t="s">
        <v>12</v>
      </c>
      <c r="F42" s="20">
        <v>24</v>
      </c>
      <c r="G42" s="21">
        <v>100</v>
      </c>
      <c r="H42" s="17" t="s">
        <v>13</v>
      </c>
    </row>
    <row r="43" ht="28" customHeight="1" spans="1:8">
      <c r="A43" s="17">
        <v>41</v>
      </c>
      <c r="B43" s="41" t="s">
        <v>133</v>
      </c>
      <c r="C43" s="41" t="s">
        <v>443</v>
      </c>
      <c r="D43" s="42" t="s">
        <v>11</v>
      </c>
      <c r="E43" s="41" t="s">
        <v>12</v>
      </c>
      <c r="F43" s="20">
        <v>24</v>
      </c>
      <c r="G43" s="21">
        <v>100</v>
      </c>
      <c r="H43" s="17" t="s">
        <v>13</v>
      </c>
    </row>
    <row r="44" ht="28" customHeight="1" spans="1:8">
      <c r="A44" s="17"/>
      <c r="B44" s="30"/>
      <c r="C44" s="30"/>
      <c r="D44" s="38"/>
      <c r="E44" s="30"/>
      <c r="F44" s="30">
        <f>SUM(F3:F43)</f>
        <v>984</v>
      </c>
      <c r="G44" s="21">
        <f>SUM(G3:G43)</f>
        <v>4100</v>
      </c>
      <c r="H44" s="17"/>
    </row>
    <row r="1048480" s="1" customFormat="1" spans="4:7">
      <c r="D1048480" s="28"/>
      <c r="G1048480" s="5"/>
    </row>
    <row r="1048481" s="1" customFormat="1" spans="4:7">
      <c r="D1048481" s="28"/>
      <c r="G1048481" s="5"/>
    </row>
    <row r="1048482" s="1" customFormat="1" spans="4:7">
      <c r="D1048482" s="28"/>
      <c r="G1048482" s="5"/>
    </row>
    <row r="1048483" s="1" customFormat="1" spans="4:7">
      <c r="D1048483" s="28"/>
      <c r="G1048483" s="5"/>
    </row>
    <row r="1048484" s="1" customFormat="1" spans="4:7">
      <c r="D1048484" s="28"/>
      <c r="G1048484" s="5"/>
    </row>
    <row r="1048485" s="1" customFormat="1" spans="4:7">
      <c r="D1048485" s="28"/>
      <c r="G1048485" s="5"/>
    </row>
    <row r="1048486" s="1" customFormat="1" spans="4:7">
      <c r="D1048486" s="28"/>
      <c r="G1048486" s="5"/>
    </row>
    <row r="1048487" s="1" customFormat="1" spans="4:7">
      <c r="D1048487" s="28"/>
      <c r="G1048487" s="5"/>
    </row>
    <row r="1048488" s="1" customFormat="1" spans="4:7">
      <c r="D1048488" s="28"/>
      <c r="G1048488" s="5"/>
    </row>
    <row r="1048489" s="1" customFormat="1" spans="4:7">
      <c r="D1048489" s="28"/>
      <c r="G1048489" s="5"/>
    </row>
    <row r="1048490" s="1" customFormat="1" spans="4:7">
      <c r="D1048490" s="28"/>
      <c r="G1048490" s="5"/>
    </row>
    <row r="1048491" s="1" customFormat="1" spans="4:7">
      <c r="D1048491" s="28"/>
      <c r="G1048491" s="5"/>
    </row>
    <row r="1048492" s="1" customFormat="1" spans="4:7">
      <c r="D1048492" s="28"/>
      <c r="G1048492" s="5"/>
    </row>
    <row r="1048493" s="1" customFormat="1" spans="4:7">
      <c r="D1048493" s="28"/>
      <c r="G1048493" s="5"/>
    </row>
    <row r="1048494" s="1" customFormat="1" spans="4:7">
      <c r="D1048494" s="28"/>
      <c r="G1048494" s="5"/>
    </row>
    <row r="1048495" s="1" customFormat="1" spans="4:7">
      <c r="D1048495" s="28"/>
      <c r="G1048495" s="5"/>
    </row>
    <row r="1048496" s="1" customFormat="1" spans="4:7">
      <c r="D1048496" s="28"/>
      <c r="G1048496" s="5"/>
    </row>
  </sheetData>
  <mergeCells count="1">
    <mergeCell ref="A1:H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496"/>
  <sheetViews>
    <sheetView topLeftCell="A26" workbookViewId="0">
      <selection activeCell="C44" sqref="C44"/>
    </sheetView>
  </sheetViews>
  <sheetFormatPr defaultColWidth="9" defaultRowHeight="13.5" outlineLevelCol="7"/>
  <cols>
    <col min="1" max="1" width="9" style="1"/>
    <col min="2" max="2" width="9" style="3"/>
    <col min="3" max="3" width="23.5" style="3" customWidth="1"/>
    <col min="4" max="4" width="8.875" style="4" customWidth="1"/>
    <col min="5" max="5" width="30.25" style="3" customWidth="1"/>
    <col min="6" max="6" width="9" style="3"/>
    <col min="7" max="7" width="12.625" style="5"/>
    <col min="8" max="8" width="19.875" style="1" customWidth="1"/>
    <col min="9" max="16384" width="9" style="1"/>
  </cols>
  <sheetData>
    <row r="1" s="1" customFormat="1" ht="34" customHeight="1" spans="1:8">
      <c r="A1" s="6" t="s">
        <v>444</v>
      </c>
      <c r="B1" s="6"/>
      <c r="C1" s="6"/>
      <c r="D1" s="8"/>
      <c r="E1" s="6"/>
      <c r="F1" s="6"/>
      <c r="G1" s="9"/>
      <c r="H1" s="6"/>
    </row>
    <row r="2" s="1" customFormat="1" ht="49" customHeight="1" spans="1:8">
      <c r="A2" s="10" t="s">
        <v>1</v>
      </c>
      <c r="B2" s="29" t="s">
        <v>2</v>
      </c>
      <c r="C2" s="12" t="s">
        <v>321</v>
      </c>
      <c r="D2" s="13" t="s">
        <v>3</v>
      </c>
      <c r="E2" s="14" t="s">
        <v>4</v>
      </c>
      <c r="F2" s="14" t="s">
        <v>322</v>
      </c>
      <c r="G2" s="15" t="s">
        <v>6</v>
      </c>
      <c r="H2" s="16" t="s">
        <v>7</v>
      </c>
    </row>
    <row r="3" s="1" customFormat="1" ht="28" customHeight="1" spans="1:8">
      <c r="A3" s="17">
        <v>1</v>
      </c>
      <c r="B3" s="18" t="s">
        <v>134</v>
      </c>
      <c r="C3" s="18" t="s">
        <v>445</v>
      </c>
      <c r="D3" s="19" t="s">
        <v>11</v>
      </c>
      <c r="E3" s="18" t="s">
        <v>12</v>
      </c>
      <c r="F3" s="20">
        <v>24</v>
      </c>
      <c r="G3" s="21">
        <v>100</v>
      </c>
      <c r="H3" s="17" t="s">
        <v>13</v>
      </c>
    </row>
    <row r="4" s="1" customFormat="1" ht="28" customHeight="1" spans="1:8">
      <c r="A4" s="17">
        <v>2</v>
      </c>
      <c r="B4" s="18" t="s">
        <v>136</v>
      </c>
      <c r="C4" s="18" t="s">
        <v>446</v>
      </c>
      <c r="D4" s="19" t="s">
        <v>11</v>
      </c>
      <c r="E4" s="18" t="s">
        <v>12</v>
      </c>
      <c r="F4" s="20">
        <v>24</v>
      </c>
      <c r="G4" s="21">
        <v>100</v>
      </c>
      <c r="H4" s="17" t="s">
        <v>13</v>
      </c>
    </row>
    <row r="5" s="1" customFormat="1" ht="28" customHeight="1" spans="1:8">
      <c r="A5" s="17">
        <v>3</v>
      </c>
      <c r="B5" s="18" t="s">
        <v>137</v>
      </c>
      <c r="C5" s="18" t="s">
        <v>447</v>
      </c>
      <c r="D5" s="19" t="s">
        <v>11</v>
      </c>
      <c r="E5" s="18" t="s">
        <v>12</v>
      </c>
      <c r="F5" s="20">
        <v>24</v>
      </c>
      <c r="G5" s="21">
        <v>100</v>
      </c>
      <c r="H5" s="17" t="s">
        <v>13</v>
      </c>
    </row>
    <row r="6" s="1" customFormat="1" ht="28" customHeight="1" spans="1:8">
      <c r="A6" s="17">
        <v>4</v>
      </c>
      <c r="B6" s="18" t="s">
        <v>138</v>
      </c>
      <c r="C6" s="18" t="s">
        <v>448</v>
      </c>
      <c r="D6" s="19" t="s">
        <v>11</v>
      </c>
      <c r="E6" s="18" t="s">
        <v>12</v>
      </c>
      <c r="F6" s="20">
        <v>24</v>
      </c>
      <c r="G6" s="21">
        <v>100</v>
      </c>
      <c r="H6" s="17" t="s">
        <v>13</v>
      </c>
    </row>
    <row r="7" s="1" customFormat="1" ht="28" customHeight="1" spans="1:8">
      <c r="A7" s="17">
        <v>5</v>
      </c>
      <c r="B7" s="18" t="s">
        <v>139</v>
      </c>
      <c r="C7" s="18" t="s">
        <v>449</v>
      </c>
      <c r="D7" s="19" t="s">
        <v>11</v>
      </c>
      <c r="E7" s="18" t="s">
        <v>12</v>
      </c>
      <c r="F7" s="20">
        <v>24</v>
      </c>
      <c r="G7" s="21">
        <v>100</v>
      </c>
      <c r="H7" s="17" t="s">
        <v>13</v>
      </c>
    </row>
    <row r="8" s="1" customFormat="1" ht="28" customHeight="1" spans="1:8">
      <c r="A8" s="17">
        <v>6</v>
      </c>
      <c r="B8" s="18" t="s">
        <v>140</v>
      </c>
      <c r="C8" s="18" t="s">
        <v>450</v>
      </c>
      <c r="D8" s="19" t="s">
        <v>11</v>
      </c>
      <c r="E8" s="18" t="s">
        <v>12</v>
      </c>
      <c r="F8" s="20">
        <v>24</v>
      </c>
      <c r="G8" s="21">
        <v>100</v>
      </c>
      <c r="H8" s="17" t="s">
        <v>13</v>
      </c>
    </row>
    <row r="9" s="1" customFormat="1" ht="28" customHeight="1" spans="1:8">
      <c r="A9" s="17">
        <v>7</v>
      </c>
      <c r="B9" s="18" t="s">
        <v>141</v>
      </c>
      <c r="C9" s="18" t="s">
        <v>451</v>
      </c>
      <c r="D9" s="19" t="s">
        <v>11</v>
      </c>
      <c r="E9" s="18" t="s">
        <v>12</v>
      </c>
      <c r="F9" s="20">
        <v>24</v>
      </c>
      <c r="G9" s="21">
        <v>100</v>
      </c>
      <c r="H9" s="17" t="s">
        <v>13</v>
      </c>
    </row>
    <row r="10" s="1" customFormat="1" ht="28" customHeight="1" spans="1:8">
      <c r="A10" s="17">
        <v>8</v>
      </c>
      <c r="B10" s="18" t="s">
        <v>142</v>
      </c>
      <c r="C10" s="18" t="s">
        <v>452</v>
      </c>
      <c r="D10" s="19" t="s">
        <v>11</v>
      </c>
      <c r="E10" s="18" t="s">
        <v>12</v>
      </c>
      <c r="F10" s="20">
        <v>24</v>
      </c>
      <c r="G10" s="21">
        <v>100</v>
      </c>
      <c r="H10" s="17" t="s">
        <v>13</v>
      </c>
    </row>
    <row r="11" s="1" customFormat="1" ht="28" customHeight="1" spans="1:8">
      <c r="A11" s="17">
        <v>9</v>
      </c>
      <c r="B11" s="18" t="s">
        <v>143</v>
      </c>
      <c r="C11" s="18" t="s">
        <v>453</v>
      </c>
      <c r="D11" s="19" t="s">
        <v>11</v>
      </c>
      <c r="E11" s="18" t="s">
        <v>12</v>
      </c>
      <c r="F11" s="20">
        <v>24</v>
      </c>
      <c r="G11" s="21">
        <v>100</v>
      </c>
      <c r="H11" s="17" t="s">
        <v>13</v>
      </c>
    </row>
    <row r="12" s="1" customFormat="1" ht="28" customHeight="1" spans="1:8">
      <c r="A12" s="35">
        <v>10</v>
      </c>
      <c r="B12" s="18" t="s">
        <v>118</v>
      </c>
      <c r="C12" s="18" t="s">
        <v>454</v>
      </c>
      <c r="D12" s="19" t="s">
        <v>11</v>
      </c>
      <c r="E12" s="18" t="s">
        <v>12</v>
      </c>
      <c r="F12" s="20">
        <v>24</v>
      </c>
      <c r="G12" s="21">
        <v>100</v>
      </c>
      <c r="H12" s="35" t="s">
        <v>13</v>
      </c>
    </row>
    <row r="13" s="1" customFormat="1" ht="28" customHeight="1" spans="1:8">
      <c r="A13" s="17">
        <v>11</v>
      </c>
      <c r="B13" s="18" t="s">
        <v>144</v>
      </c>
      <c r="C13" s="18" t="s">
        <v>455</v>
      </c>
      <c r="D13" s="19" t="s">
        <v>11</v>
      </c>
      <c r="E13" s="18" t="s">
        <v>12</v>
      </c>
      <c r="F13" s="20">
        <v>24</v>
      </c>
      <c r="G13" s="21">
        <v>100</v>
      </c>
      <c r="H13" s="17" t="s">
        <v>13</v>
      </c>
    </row>
    <row r="14" s="1" customFormat="1" ht="28" customHeight="1" spans="1:8">
      <c r="A14" s="17">
        <v>12</v>
      </c>
      <c r="B14" s="18" t="s">
        <v>145</v>
      </c>
      <c r="C14" s="18" t="s">
        <v>456</v>
      </c>
      <c r="D14" s="19" t="s">
        <v>11</v>
      </c>
      <c r="E14" s="18" t="s">
        <v>12</v>
      </c>
      <c r="F14" s="20">
        <v>24</v>
      </c>
      <c r="G14" s="21">
        <v>100</v>
      </c>
      <c r="H14" s="17" t="s">
        <v>13</v>
      </c>
    </row>
    <row r="15" s="1" customFormat="1" ht="28" customHeight="1" spans="1:8">
      <c r="A15" s="35">
        <v>13</v>
      </c>
      <c r="B15" s="18" t="s">
        <v>146</v>
      </c>
      <c r="C15" s="18" t="s">
        <v>457</v>
      </c>
      <c r="D15" s="19" t="s">
        <v>11</v>
      </c>
      <c r="E15" s="18" t="s">
        <v>12</v>
      </c>
      <c r="F15" s="20">
        <v>24</v>
      </c>
      <c r="G15" s="21">
        <v>100</v>
      </c>
      <c r="H15" s="35" t="s">
        <v>13</v>
      </c>
    </row>
    <row r="16" s="1" customFormat="1" ht="28" customHeight="1" spans="1:8">
      <c r="A16" s="17">
        <v>14</v>
      </c>
      <c r="B16" s="18" t="s">
        <v>147</v>
      </c>
      <c r="C16" s="18" t="s">
        <v>458</v>
      </c>
      <c r="D16" s="19" t="s">
        <v>11</v>
      </c>
      <c r="E16" s="18" t="s">
        <v>12</v>
      </c>
      <c r="F16" s="20">
        <v>24</v>
      </c>
      <c r="G16" s="21">
        <v>100</v>
      </c>
      <c r="H16" s="17" t="s">
        <v>13</v>
      </c>
    </row>
    <row r="17" s="1" customFormat="1" ht="28" customHeight="1" spans="1:8">
      <c r="A17" s="17">
        <v>15</v>
      </c>
      <c r="B17" s="18" t="s">
        <v>148</v>
      </c>
      <c r="C17" s="18" t="s">
        <v>459</v>
      </c>
      <c r="D17" s="19" t="s">
        <v>11</v>
      </c>
      <c r="E17" s="18" t="s">
        <v>12</v>
      </c>
      <c r="F17" s="20">
        <v>24</v>
      </c>
      <c r="G17" s="21">
        <v>100</v>
      </c>
      <c r="H17" s="17" t="s">
        <v>13</v>
      </c>
    </row>
    <row r="18" s="1" customFormat="1" ht="28" customHeight="1" spans="1:8">
      <c r="A18" s="17">
        <v>16</v>
      </c>
      <c r="B18" s="18" t="s">
        <v>149</v>
      </c>
      <c r="C18" s="18" t="s">
        <v>460</v>
      </c>
      <c r="D18" s="19" t="s">
        <v>11</v>
      </c>
      <c r="E18" s="18" t="s">
        <v>12</v>
      </c>
      <c r="F18" s="20">
        <v>24</v>
      </c>
      <c r="G18" s="21">
        <v>100</v>
      </c>
      <c r="H18" s="17" t="s">
        <v>13</v>
      </c>
    </row>
    <row r="19" s="1" customFormat="1" ht="28" customHeight="1" spans="1:8">
      <c r="A19" s="17">
        <v>17</v>
      </c>
      <c r="B19" s="18" t="s">
        <v>150</v>
      </c>
      <c r="C19" s="18" t="s">
        <v>461</v>
      </c>
      <c r="D19" s="19" t="s">
        <v>11</v>
      </c>
      <c r="E19" s="18" t="s">
        <v>12</v>
      </c>
      <c r="F19" s="20">
        <v>24</v>
      </c>
      <c r="G19" s="21">
        <v>100</v>
      </c>
      <c r="H19" s="17" t="s">
        <v>13</v>
      </c>
    </row>
    <row r="20" s="1" customFormat="1" ht="28" customHeight="1" spans="1:8">
      <c r="A20" s="17">
        <v>18</v>
      </c>
      <c r="B20" s="18" t="s">
        <v>151</v>
      </c>
      <c r="C20" s="18" t="s">
        <v>462</v>
      </c>
      <c r="D20" s="19" t="s">
        <v>11</v>
      </c>
      <c r="E20" s="18" t="s">
        <v>12</v>
      </c>
      <c r="F20" s="20">
        <v>24</v>
      </c>
      <c r="G20" s="21">
        <v>100</v>
      </c>
      <c r="H20" s="17" t="s">
        <v>13</v>
      </c>
    </row>
    <row r="21" s="1" customFormat="1" ht="28" customHeight="1" spans="1:8">
      <c r="A21" s="17">
        <v>19</v>
      </c>
      <c r="B21" s="18" t="s">
        <v>152</v>
      </c>
      <c r="C21" s="18" t="s">
        <v>463</v>
      </c>
      <c r="D21" s="19" t="s">
        <v>11</v>
      </c>
      <c r="E21" s="18" t="s">
        <v>12</v>
      </c>
      <c r="F21" s="20">
        <v>24</v>
      </c>
      <c r="G21" s="21">
        <v>100</v>
      </c>
      <c r="H21" s="17" t="s">
        <v>13</v>
      </c>
    </row>
    <row r="22" s="1" customFormat="1" ht="28" customHeight="1" spans="1:8">
      <c r="A22" s="17">
        <v>20</v>
      </c>
      <c r="B22" s="18" t="s">
        <v>153</v>
      </c>
      <c r="C22" s="18" t="s">
        <v>464</v>
      </c>
      <c r="D22" s="19" t="s">
        <v>11</v>
      </c>
      <c r="E22" s="18" t="s">
        <v>12</v>
      </c>
      <c r="F22" s="20">
        <v>24</v>
      </c>
      <c r="G22" s="21">
        <v>100</v>
      </c>
      <c r="H22" s="17" t="s">
        <v>13</v>
      </c>
    </row>
    <row r="23" s="1" customFormat="1" ht="28" customHeight="1" spans="1:8">
      <c r="A23" s="17">
        <v>21</v>
      </c>
      <c r="B23" s="18" t="s">
        <v>154</v>
      </c>
      <c r="C23" s="18" t="s">
        <v>465</v>
      </c>
      <c r="D23" s="19" t="s">
        <v>11</v>
      </c>
      <c r="E23" s="18" t="s">
        <v>12</v>
      </c>
      <c r="F23" s="20">
        <v>24</v>
      </c>
      <c r="G23" s="21">
        <v>100</v>
      </c>
      <c r="H23" s="17" t="s">
        <v>13</v>
      </c>
    </row>
    <row r="24" s="1" customFormat="1" ht="28" customHeight="1" spans="1:8">
      <c r="A24" s="17">
        <v>22</v>
      </c>
      <c r="B24" s="18" t="s">
        <v>155</v>
      </c>
      <c r="C24" s="18" t="s">
        <v>466</v>
      </c>
      <c r="D24" s="19" t="s">
        <v>11</v>
      </c>
      <c r="E24" s="18" t="s">
        <v>12</v>
      </c>
      <c r="F24" s="20">
        <v>24</v>
      </c>
      <c r="G24" s="21">
        <v>100</v>
      </c>
      <c r="H24" s="17" t="s">
        <v>13</v>
      </c>
    </row>
    <row r="25" s="1" customFormat="1" ht="28" customHeight="1" spans="1:8">
      <c r="A25" s="17">
        <v>23</v>
      </c>
      <c r="B25" s="18" t="s">
        <v>156</v>
      </c>
      <c r="C25" s="18" t="s">
        <v>467</v>
      </c>
      <c r="D25" s="19" t="s">
        <v>21</v>
      </c>
      <c r="E25" s="18" t="s">
        <v>12</v>
      </c>
      <c r="F25" s="20">
        <v>24</v>
      </c>
      <c r="G25" s="21">
        <v>100</v>
      </c>
      <c r="H25" s="17" t="s">
        <v>13</v>
      </c>
    </row>
    <row r="26" s="1" customFormat="1" ht="28" customHeight="1" spans="1:8">
      <c r="A26" s="17">
        <v>24</v>
      </c>
      <c r="B26" s="18" t="s">
        <v>157</v>
      </c>
      <c r="C26" s="18" t="s">
        <v>468</v>
      </c>
      <c r="D26" s="19" t="s">
        <v>11</v>
      </c>
      <c r="E26" s="18" t="s">
        <v>12</v>
      </c>
      <c r="F26" s="20">
        <v>24</v>
      </c>
      <c r="G26" s="21">
        <v>100</v>
      </c>
      <c r="H26" s="17" t="s">
        <v>13</v>
      </c>
    </row>
    <row r="27" s="1" customFormat="1" ht="28" customHeight="1" spans="1:8">
      <c r="A27" s="17">
        <v>25</v>
      </c>
      <c r="B27" s="18" t="s">
        <v>158</v>
      </c>
      <c r="C27" s="18" t="s">
        <v>469</v>
      </c>
      <c r="D27" s="19" t="s">
        <v>11</v>
      </c>
      <c r="E27" s="18" t="s">
        <v>12</v>
      </c>
      <c r="F27" s="20">
        <v>24</v>
      </c>
      <c r="G27" s="21">
        <v>100</v>
      </c>
      <c r="H27" s="17" t="s">
        <v>13</v>
      </c>
    </row>
    <row r="28" s="1" customFormat="1" ht="28" customHeight="1" spans="1:8">
      <c r="A28" s="17">
        <v>26</v>
      </c>
      <c r="B28" s="18" t="s">
        <v>159</v>
      </c>
      <c r="C28" s="18" t="s">
        <v>470</v>
      </c>
      <c r="D28" s="19" t="s">
        <v>11</v>
      </c>
      <c r="E28" s="18" t="s">
        <v>12</v>
      </c>
      <c r="F28" s="20">
        <v>24</v>
      </c>
      <c r="G28" s="21">
        <v>100</v>
      </c>
      <c r="H28" s="17" t="s">
        <v>13</v>
      </c>
    </row>
    <row r="29" s="1" customFormat="1" ht="28" customHeight="1" spans="1:8">
      <c r="A29" s="17">
        <v>27</v>
      </c>
      <c r="B29" s="18" t="s">
        <v>160</v>
      </c>
      <c r="C29" s="18" t="s">
        <v>471</v>
      </c>
      <c r="D29" s="19" t="s">
        <v>11</v>
      </c>
      <c r="E29" s="18" t="s">
        <v>12</v>
      </c>
      <c r="F29" s="20">
        <v>24</v>
      </c>
      <c r="G29" s="21">
        <v>100</v>
      </c>
      <c r="H29" s="17" t="s">
        <v>13</v>
      </c>
    </row>
    <row r="30" s="1" customFormat="1" ht="28" customHeight="1" spans="1:8">
      <c r="A30" s="17">
        <v>28</v>
      </c>
      <c r="B30" s="18" t="s">
        <v>161</v>
      </c>
      <c r="C30" s="18" t="s">
        <v>472</v>
      </c>
      <c r="D30" s="19" t="s">
        <v>11</v>
      </c>
      <c r="E30" s="18" t="s">
        <v>12</v>
      </c>
      <c r="F30" s="20">
        <v>24</v>
      </c>
      <c r="G30" s="21">
        <v>100</v>
      </c>
      <c r="H30" s="17" t="s">
        <v>13</v>
      </c>
    </row>
    <row r="31" s="1" customFormat="1" ht="28" customHeight="1" spans="1:8">
      <c r="A31" s="17">
        <v>29</v>
      </c>
      <c r="B31" s="18" t="s">
        <v>162</v>
      </c>
      <c r="C31" s="18" t="s">
        <v>473</v>
      </c>
      <c r="D31" s="19" t="s">
        <v>11</v>
      </c>
      <c r="E31" s="18" t="s">
        <v>12</v>
      </c>
      <c r="F31" s="20">
        <v>24</v>
      </c>
      <c r="G31" s="21">
        <v>100</v>
      </c>
      <c r="H31" s="17" t="s">
        <v>13</v>
      </c>
    </row>
    <row r="32" s="1" customFormat="1" ht="28" customHeight="1" spans="1:8">
      <c r="A32" s="17">
        <v>30</v>
      </c>
      <c r="B32" s="18" t="s">
        <v>163</v>
      </c>
      <c r="C32" s="18" t="s">
        <v>474</v>
      </c>
      <c r="D32" s="19" t="s">
        <v>11</v>
      </c>
      <c r="E32" s="18" t="s">
        <v>12</v>
      </c>
      <c r="F32" s="20">
        <v>24</v>
      </c>
      <c r="G32" s="21">
        <v>100</v>
      </c>
      <c r="H32" s="17" t="s">
        <v>13</v>
      </c>
    </row>
    <row r="33" s="1" customFormat="1" ht="28" customHeight="1" spans="1:8">
      <c r="A33" s="17">
        <v>31</v>
      </c>
      <c r="B33" s="18" t="s">
        <v>164</v>
      </c>
      <c r="C33" s="18" t="s">
        <v>475</v>
      </c>
      <c r="D33" s="19" t="s">
        <v>21</v>
      </c>
      <c r="E33" s="18" t="s">
        <v>12</v>
      </c>
      <c r="F33" s="20">
        <v>24</v>
      </c>
      <c r="G33" s="21">
        <v>100</v>
      </c>
      <c r="H33" s="17" t="s">
        <v>13</v>
      </c>
    </row>
    <row r="34" s="1" customFormat="1" ht="28" customHeight="1" spans="1:8">
      <c r="A34" s="17">
        <v>32</v>
      </c>
      <c r="B34" s="18" t="s">
        <v>165</v>
      </c>
      <c r="C34" s="18" t="s">
        <v>476</v>
      </c>
      <c r="D34" s="19" t="s">
        <v>11</v>
      </c>
      <c r="E34" s="18" t="s">
        <v>12</v>
      </c>
      <c r="F34" s="20">
        <v>24</v>
      </c>
      <c r="G34" s="21">
        <v>100</v>
      </c>
      <c r="H34" s="17" t="s">
        <v>13</v>
      </c>
    </row>
    <row r="35" s="1" customFormat="1" ht="28" customHeight="1" spans="1:8">
      <c r="A35" s="17">
        <v>33</v>
      </c>
      <c r="B35" s="18" t="s">
        <v>166</v>
      </c>
      <c r="C35" s="18" t="s">
        <v>477</v>
      </c>
      <c r="D35" s="19" t="s">
        <v>11</v>
      </c>
      <c r="E35" s="18" t="s">
        <v>12</v>
      </c>
      <c r="F35" s="20">
        <v>24</v>
      </c>
      <c r="G35" s="21">
        <v>100</v>
      </c>
      <c r="H35" s="17" t="s">
        <v>13</v>
      </c>
    </row>
    <row r="36" s="1" customFormat="1" ht="28" customHeight="1" spans="1:8">
      <c r="A36" s="17">
        <v>34</v>
      </c>
      <c r="B36" s="18" t="s">
        <v>167</v>
      </c>
      <c r="C36" s="18" t="s">
        <v>478</v>
      </c>
      <c r="D36" s="19" t="s">
        <v>11</v>
      </c>
      <c r="E36" s="18" t="s">
        <v>12</v>
      </c>
      <c r="F36" s="20">
        <v>24</v>
      </c>
      <c r="G36" s="21">
        <v>100</v>
      </c>
      <c r="H36" s="17" t="s">
        <v>13</v>
      </c>
    </row>
    <row r="37" s="1" customFormat="1" ht="28" customHeight="1" spans="1:8">
      <c r="A37" s="17">
        <v>35</v>
      </c>
      <c r="B37" s="18" t="s">
        <v>168</v>
      </c>
      <c r="C37" s="18" t="s">
        <v>479</v>
      </c>
      <c r="D37" s="19" t="s">
        <v>11</v>
      </c>
      <c r="E37" s="18" t="s">
        <v>12</v>
      </c>
      <c r="F37" s="20">
        <v>24</v>
      </c>
      <c r="G37" s="21">
        <v>100</v>
      </c>
      <c r="H37" s="17" t="s">
        <v>13</v>
      </c>
    </row>
    <row r="38" s="1" customFormat="1" ht="28" customHeight="1" spans="1:8">
      <c r="A38" s="17">
        <v>36</v>
      </c>
      <c r="B38" s="18" t="s">
        <v>169</v>
      </c>
      <c r="C38" s="18" t="s">
        <v>480</v>
      </c>
      <c r="D38" s="19" t="s">
        <v>11</v>
      </c>
      <c r="E38" s="18" t="s">
        <v>12</v>
      </c>
      <c r="F38" s="20">
        <v>24</v>
      </c>
      <c r="G38" s="21">
        <v>100</v>
      </c>
      <c r="H38" s="17" t="s">
        <v>13</v>
      </c>
    </row>
    <row r="39" s="1" customFormat="1" ht="28" customHeight="1" spans="1:8">
      <c r="A39" s="17">
        <v>37</v>
      </c>
      <c r="B39" s="18" t="s">
        <v>170</v>
      </c>
      <c r="C39" s="18" t="s">
        <v>481</v>
      </c>
      <c r="D39" s="19" t="s">
        <v>11</v>
      </c>
      <c r="E39" s="18" t="s">
        <v>12</v>
      </c>
      <c r="F39" s="20">
        <v>24</v>
      </c>
      <c r="G39" s="21">
        <v>100</v>
      </c>
      <c r="H39" s="17" t="s">
        <v>13</v>
      </c>
    </row>
    <row r="40" s="1" customFormat="1" ht="28" customHeight="1" spans="1:8">
      <c r="A40" s="17">
        <v>38</v>
      </c>
      <c r="B40" s="18" t="s">
        <v>171</v>
      </c>
      <c r="C40" s="18" t="s">
        <v>482</v>
      </c>
      <c r="D40" s="19" t="s">
        <v>11</v>
      </c>
      <c r="E40" s="18" t="s">
        <v>12</v>
      </c>
      <c r="F40" s="20">
        <v>24</v>
      </c>
      <c r="G40" s="21">
        <v>100</v>
      </c>
      <c r="H40" s="17" t="s">
        <v>13</v>
      </c>
    </row>
    <row r="41" s="1" customFormat="1" ht="28" customHeight="1" spans="1:8">
      <c r="A41" s="17">
        <v>39</v>
      </c>
      <c r="B41" s="18" t="s">
        <v>172</v>
      </c>
      <c r="C41" s="18" t="s">
        <v>483</v>
      </c>
      <c r="D41" s="19" t="s">
        <v>11</v>
      </c>
      <c r="E41" s="18" t="s">
        <v>12</v>
      </c>
      <c r="F41" s="20">
        <v>24</v>
      </c>
      <c r="G41" s="21">
        <v>100</v>
      </c>
      <c r="H41" s="17" t="s">
        <v>13</v>
      </c>
    </row>
    <row r="42" s="1" customFormat="1" ht="28" customHeight="1" spans="1:8">
      <c r="A42" s="17">
        <v>40</v>
      </c>
      <c r="B42" s="18" t="s">
        <v>173</v>
      </c>
      <c r="C42" s="18" t="s">
        <v>484</v>
      </c>
      <c r="D42" s="19" t="s">
        <v>11</v>
      </c>
      <c r="E42" s="18" t="s">
        <v>12</v>
      </c>
      <c r="F42" s="20">
        <v>24</v>
      </c>
      <c r="G42" s="21">
        <v>100</v>
      </c>
      <c r="H42" s="17" t="s">
        <v>13</v>
      </c>
    </row>
    <row r="43" s="1" customFormat="1" ht="28" customHeight="1" spans="1:8">
      <c r="A43" s="35">
        <v>41</v>
      </c>
      <c r="B43" s="39" t="s">
        <v>174</v>
      </c>
      <c r="C43" s="39" t="s">
        <v>485</v>
      </c>
      <c r="D43" s="40" t="s">
        <v>11</v>
      </c>
      <c r="E43" s="39" t="s">
        <v>12</v>
      </c>
      <c r="F43" s="36">
        <v>24</v>
      </c>
      <c r="G43" s="37">
        <v>100</v>
      </c>
      <c r="H43" s="35" t="s">
        <v>13</v>
      </c>
    </row>
    <row r="44" s="1" customFormat="1" ht="28" customHeight="1" spans="1:8">
      <c r="A44" s="17">
        <v>42</v>
      </c>
      <c r="B44" s="41" t="s">
        <v>175</v>
      </c>
      <c r="C44" s="41" t="s">
        <v>486</v>
      </c>
      <c r="D44" s="42" t="s">
        <v>11</v>
      </c>
      <c r="E44" s="41" t="s">
        <v>12</v>
      </c>
      <c r="F44" s="20">
        <v>24</v>
      </c>
      <c r="G44" s="21">
        <v>100</v>
      </c>
      <c r="H44" s="17" t="s">
        <v>13</v>
      </c>
    </row>
    <row r="45" ht="28" customHeight="1" spans="1:8">
      <c r="A45" s="17"/>
      <c r="B45" s="30"/>
      <c r="C45" s="30"/>
      <c r="D45" s="38"/>
      <c r="E45" s="30"/>
      <c r="F45" s="30">
        <f>SUM(F3:F44)</f>
        <v>1008</v>
      </c>
      <c r="G45" s="21">
        <f>SUM(G3:G44)</f>
        <v>4200</v>
      </c>
      <c r="H45" s="17"/>
    </row>
    <row r="1048480" spans="4:4">
      <c r="D1048480" s="28"/>
    </row>
    <row r="1048481" spans="4:4">
      <c r="D1048481" s="28"/>
    </row>
    <row r="1048482" spans="4:4">
      <c r="D1048482" s="28"/>
    </row>
    <row r="1048483" spans="4:4">
      <c r="D1048483" s="28"/>
    </row>
    <row r="1048484" spans="4:4">
      <c r="D1048484" s="28"/>
    </row>
    <row r="1048485" spans="4:4">
      <c r="D1048485" s="28"/>
    </row>
    <row r="1048486" spans="4:4">
      <c r="D1048486" s="28"/>
    </row>
    <row r="1048487" spans="4:4">
      <c r="D1048487" s="28"/>
    </row>
    <row r="1048488" spans="4:4">
      <c r="D1048488" s="28"/>
    </row>
    <row r="1048489" spans="4:4">
      <c r="D1048489" s="28"/>
    </row>
    <row r="1048490" spans="4:4">
      <c r="D1048490" s="28"/>
    </row>
    <row r="1048491" spans="4:4">
      <c r="D1048491" s="28"/>
    </row>
    <row r="1048492" spans="4:4">
      <c r="D1048492" s="28"/>
    </row>
    <row r="1048493" spans="4:4">
      <c r="D1048493" s="28"/>
    </row>
    <row r="1048494" spans="4:4">
      <c r="D1048494" s="28"/>
    </row>
    <row r="1048495" spans="4:4">
      <c r="D1048495" s="28"/>
    </row>
    <row r="1048496" spans="4:4">
      <c r="D1048496" s="28"/>
    </row>
  </sheetData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培训合格人员名单</vt:lpstr>
      <vt:lpstr>汇总表</vt:lpstr>
      <vt:lpstr>红太阳病人陪护1</vt:lpstr>
      <vt:lpstr>红太阳面包烘焙1</vt:lpstr>
      <vt:lpstr>红太阳病人陪护3</vt:lpstr>
      <vt:lpstr>华之星母婴护理1</vt:lpstr>
      <vt:lpstr>华之星办公软件1</vt:lpstr>
      <vt:lpstr>华之星办公软件2</vt:lpstr>
      <vt:lpstr>华之星办公软件3</vt:lpstr>
      <vt:lpstr>华之星办公软件4</vt:lpstr>
      <vt:lpstr>华之星电子商务师1</vt:lpstr>
      <vt:lpstr>惠通办公软件1</vt:lpstr>
      <vt:lpstr>惠通病人陪护1</vt:lpstr>
      <vt:lpstr>惠通母婴护理2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你过来我不打死你</cp:lastModifiedBy>
  <dcterms:created xsi:type="dcterms:W3CDTF">2023-05-12T11:15:00Z</dcterms:created>
  <dcterms:modified xsi:type="dcterms:W3CDTF">2026-02-13T07:47:14Z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CalculationRule">
    <vt:i4>0</vt:i4>
  </property>
  <property fmtid="{D5CDD505-2E9C-101B-9397-08002B2CF9AE}" pid="4" name="KSOReadingLayout">
    <vt:bool>true</vt:bool>
  </property>
  <property fmtid="{D5CDD505-2E9C-101B-9397-08002B2CF9AE}" pid="5" name="ICV">
    <vt:lpwstr>20C97D7429834C08A045676A8C40B047_13</vt:lpwstr>
  </property>
</Properties>
</file>